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zestawienie wydatków" sheetId="1" r:id="rId1"/>
    <sheet name="planowane postępowania" sheetId="2" r:id="rId2"/>
  </sheets>
  <definedNames>
    <definedName name="_xlnm.Print_Area" localSheetId="0">'zestawienie wydatków'!$A$1:$Q$41</definedName>
  </definedNames>
  <calcPr fullCalcOnLoad="1"/>
</workbook>
</file>

<file path=xl/sharedStrings.xml><?xml version="1.0" encoding="utf-8"?>
<sst xmlns="http://schemas.openxmlformats.org/spreadsheetml/2006/main" count="127" uniqueCount="105">
  <si>
    <t>§</t>
  </si>
  <si>
    <t>Nazwa</t>
  </si>
  <si>
    <t>WYDATKI BIEŻĄCE OGÓŁEM</t>
  </si>
  <si>
    <t>Zakup materiałów i wyposażenia</t>
  </si>
  <si>
    <t>Zakup energii</t>
  </si>
  <si>
    <t>woda</t>
  </si>
  <si>
    <t>gaz</t>
  </si>
  <si>
    <t>WYDATKI DZ.750 ROZDZ.75023 OGÓŁEM</t>
  </si>
  <si>
    <t>Wynagrodzenia bezosobowe</t>
  </si>
  <si>
    <t>prasa</t>
  </si>
  <si>
    <t>literatura fachowa</t>
  </si>
  <si>
    <t>paliwo</t>
  </si>
  <si>
    <t>środki czystości</t>
  </si>
  <si>
    <t>sprzęt oświetleniowy</t>
  </si>
  <si>
    <t>Rodzaj zamówienia Rb/D/U</t>
  </si>
  <si>
    <t>Wartość netto PLN</t>
  </si>
  <si>
    <t>Wartość netto EURO</t>
  </si>
  <si>
    <t>Kod (główny) CPV</t>
  </si>
  <si>
    <t>Kod CPC (tylko dla usług)</t>
  </si>
  <si>
    <t>Proponowany tryb postępowania lub uwagi dot. realizacji</t>
  </si>
  <si>
    <t>Termin realizacji</t>
  </si>
  <si>
    <t>D</t>
  </si>
  <si>
    <t>22200000-2</t>
  </si>
  <si>
    <t>22100000-1</t>
  </si>
  <si>
    <t>31500000-1</t>
  </si>
  <si>
    <t>umowa w realizacji</t>
  </si>
  <si>
    <t>czas nieoznacz.</t>
  </si>
  <si>
    <t>U</t>
  </si>
  <si>
    <t>1.</t>
  </si>
  <si>
    <t>2.</t>
  </si>
  <si>
    <t>3.</t>
  </si>
  <si>
    <t>4.</t>
  </si>
  <si>
    <t>5.</t>
  </si>
  <si>
    <t>6.</t>
  </si>
  <si>
    <t>dział</t>
  </si>
  <si>
    <t>rozdział</t>
  </si>
  <si>
    <t>Czeladź ……………….</t>
  </si>
  <si>
    <t>PLAN ZAMÓWIEŃ PUBLICZNYCH NA .................... R.</t>
  </si>
  <si>
    <t>Wydział (Jednostka) ……………………………………..</t>
  </si>
  <si>
    <t>(Pieczęć jednostki)</t>
  </si>
  <si>
    <t>(Data)</t>
  </si>
  <si>
    <r>
      <t>PLAN ZAMÓWIEŃ PUBLICZNYCH ....</t>
    </r>
    <r>
      <rPr>
        <i/>
        <sz val="10"/>
        <rFont val="Arial CE"/>
        <family val="2"/>
      </rPr>
      <t>(nazwa jednostki)</t>
    </r>
    <r>
      <rPr>
        <b/>
        <sz val="10"/>
        <rFont val="Arial CE"/>
        <family val="2"/>
      </rPr>
      <t>..... NA ROK.............</t>
    </r>
  </si>
  <si>
    <t xml:space="preserve">CPV </t>
  </si>
  <si>
    <t>CPC (tylko dla usług)</t>
  </si>
  <si>
    <t>Przedmiot zamówienia</t>
  </si>
  <si>
    <t>Tryb postępowania</t>
  </si>
  <si>
    <t>Wartość netto</t>
  </si>
  <si>
    <t>Planowany termin</t>
  </si>
  <si>
    <t>Uwagi (rozdz,§)</t>
  </si>
  <si>
    <t>PLN</t>
  </si>
  <si>
    <t>EURO</t>
  </si>
  <si>
    <t>Rozpoczęcia postępowania</t>
  </si>
  <si>
    <t>Zakończenia postępowania</t>
  </si>
  <si>
    <t>I. ROBOTY BUDOWLANE:</t>
  </si>
  <si>
    <t>Razem Roboty budowlane:</t>
  </si>
  <si>
    <t>II. DOSTAWY:</t>
  </si>
  <si>
    <t>Razem Dostawy:</t>
  </si>
  <si>
    <t>III. USŁUGI:</t>
  </si>
  <si>
    <t>Razem Usługi:</t>
  </si>
  <si>
    <t>................................</t>
  </si>
  <si>
    <t xml:space="preserve">                         (podpis Kierownika jednostki)</t>
  </si>
  <si>
    <t xml:space="preserve"> A. Zestawienie planowanych wydatków</t>
  </si>
  <si>
    <t xml:space="preserve">   (podpis Kierownika jednostki)</t>
  </si>
  <si>
    <t>..........................</t>
  </si>
  <si>
    <t>umowy z osobami fizycznymi (nadzór inwestorski, prace konserwacyjne)</t>
  </si>
  <si>
    <t xml:space="preserve">90911000-6   71247000-1   </t>
  </si>
  <si>
    <t>artykuły biurowe</t>
  </si>
  <si>
    <t>30100000-0</t>
  </si>
  <si>
    <t>09130000-9</t>
  </si>
  <si>
    <t>39800000-0</t>
  </si>
  <si>
    <t>artykuły do bieżącego utrzymania UM dla konserwatora</t>
  </si>
  <si>
    <t>24900000-3   31200000-8   44500000-5</t>
  </si>
  <si>
    <t>czajniki, aparaty telefoniczne</t>
  </si>
  <si>
    <t>39700000-9</t>
  </si>
  <si>
    <t>41110000-3</t>
  </si>
  <si>
    <t>09310000-5</t>
  </si>
  <si>
    <t>09123000-7</t>
  </si>
  <si>
    <t>PN wspólny</t>
  </si>
  <si>
    <t>Zakup usług remontowych</t>
  </si>
  <si>
    <t>naprawy sprzętu komputerowego</t>
  </si>
  <si>
    <t>50312000-5</t>
  </si>
  <si>
    <t>Wydatki inwestycyjne jednostek budżetowych</t>
  </si>
  <si>
    <t>Termomodernizacja budynku UMC (aktualizacja dokumentacji i realizacja zadania)</t>
  </si>
  <si>
    <t>71221000-3 45000000-7</t>
  </si>
  <si>
    <t>U, Rb</t>
  </si>
  <si>
    <t>energia elektryczna - dostawa</t>
  </si>
  <si>
    <t>energia elektryczna - dystrybucja</t>
  </si>
  <si>
    <t xml:space="preserve">65310000-9 </t>
  </si>
  <si>
    <t>WR</t>
  </si>
  <si>
    <t>&lt;30000</t>
  </si>
  <si>
    <t>PN</t>
  </si>
  <si>
    <t xml:space="preserve"> B. Informacja o planowanych postępowaniach o udzielenie zamówienia o wartości &gt; 30 000 EURO</t>
  </si>
  <si>
    <t>Razem BUDŻET 2015 (10+11)</t>
  </si>
  <si>
    <t>Plan Budzetu 2014</t>
  </si>
  <si>
    <t>Projekt/Plan Budzetu 2015</t>
  </si>
  <si>
    <t>w realizacji (BUDŻET 2015)- umowy z lat ubiegłych</t>
  </si>
  <si>
    <t>nowe zamówienia ze skutkami finansowymi w roku budżetowym 2015 (6 -10)</t>
  </si>
  <si>
    <t>nowe zamówienia ze skutkami finansowymi  na 2016 r. i lata następne</t>
  </si>
  <si>
    <t>ZAMÓWIENIA PUBLICZNE W ROKU 2015</t>
  </si>
  <si>
    <t>PLAN BUDŻETU 2015</t>
  </si>
  <si>
    <t>Wartość brutto PLN zamówień do udzielenia w 2015 r. (11+12)</t>
  </si>
  <si>
    <t>2015-2016</t>
  </si>
  <si>
    <t>po 1.01.2016 na czas nieoznacz.</t>
  </si>
  <si>
    <t>umowa w realizacji do 31.12.2015</t>
  </si>
  <si>
    <t>od 1.01.2015 na czas nieoznaczony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</si>
</sst>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\ #,##0.00&quot;      &quot;;\-#,##0.00&quot;      &quot;;&quot; -&quot;#&quot;      &quot;;@\ 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10"/>
      <color indexed="8"/>
      <name val="Arial CE"/>
      <family val="2"/>
    </font>
    <font>
      <vertAlign val="superscript"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57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ck"/>
      <bottom style="thick"/>
    </border>
    <border>
      <left style="double"/>
      <right style="thin"/>
      <top style="thick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double"/>
      <top style="thick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ck"/>
      <bottom style="double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right" vertical="center"/>
    </xf>
    <xf numFmtId="43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 horizontal="left"/>
    </xf>
    <xf numFmtId="4" fontId="2" fillId="0" borderId="13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44" fontId="0" fillId="0" borderId="0" xfId="42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3" fontId="9" fillId="0" borderId="0" xfId="0" applyNumberFormat="1" applyFont="1" applyFill="1" applyBorder="1" applyAlignment="1">
      <alignment wrapText="1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4" fontId="0" fillId="0" borderId="0" xfId="42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4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 horizontal="justify" wrapText="1"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43" fontId="12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43" fontId="13" fillId="0" borderId="22" xfId="0" applyNumberFormat="1" applyFont="1" applyBorder="1" applyAlignment="1">
      <alignment wrapText="1"/>
    </xf>
    <xf numFmtId="0" fontId="14" fillId="0" borderId="23" xfId="0" applyNumberFormat="1" applyFont="1" applyBorder="1" applyAlignment="1">
      <alignment wrapText="1"/>
    </xf>
    <xf numFmtId="0" fontId="14" fillId="0" borderId="24" xfId="0" applyNumberFormat="1" applyFont="1" applyBorder="1" applyAlignment="1">
      <alignment wrapText="1"/>
    </xf>
    <xf numFmtId="43" fontId="13" fillId="0" borderId="25" xfId="0" applyNumberFormat="1" applyFont="1" applyBorder="1" applyAlignment="1">
      <alignment wrapText="1"/>
    </xf>
    <xf numFmtId="43" fontId="14" fillId="0" borderId="25" xfId="0" applyNumberFormat="1" applyFont="1" applyBorder="1" applyAlignment="1">
      <alignment wrapText="1"/>
    </xf>
    <xf numFmtId="43" fontId="14" fillId="0" borderId="26" xfId="0" applyNumberFormat="1" applyFont="1" applyBorder="1" applyAlignment="1">
      <alignment wrapText="1"/>
    </xf>
    <xf numFmtId="0" fontId="14" fillId="0" borderId="27" xfId="0" applyNumberFormat="1" applyFont="1" applyBorder="1" applyAlignment="1">
      <alignment wrapText="1"/>
    </xf>
    <xf numFmtId="0" fontId="14" fillId="0" borderId="28" xfId="0" applyNumberFormat="1" applyFont="1" applyBorder="1" applyAlignment="1">
      <alignment wrapText="1"/>
    </xf>
    <xf numFmtId="43" fontId="14" fillId="0" borderId="22" xfId="0" applyNumberFormat="1" applyFont="1" applyBorder="1" applyAlignment="1">
      <alignment wrapText="1"/>
    </xf>
    <xf numFmtId="43" fontId="14" fillId="0" borderId="29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1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3" fontId="1" fillId="0" borderId="34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30" xfId="0" applyNumberFormat="1" applyFont="1" applyFill="1" applyBorder="1" applyAlignment="1">
      <alignment horizontal="center" vertical="center" wrapText="1"/>
    </xf>
    <xf numFmtId="43" fontId="1" fillId="0" borderId="3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43" fontId="0" fillId="0" borderId="25" xfId="0" applyNumberFormat="1" applyFont="1" applyBorder="1" applyAlignment="1">
      <alignment wrapText="1"/>
    </xf>
    <xf numFmtId="0" fontId="0" fillId="0" borderId="44" xfId="0" applyNumberFormat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vertical="center" wrapText="1"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3" fillId="0" borderId="49" xfId="0" applyNumberFormat="1" applyFont="1" applyBorder="1" applyAlignment="1">
      <alignment vertical="center"/>
    </xf>
    <xf numFmtId="0" fontId="0" fillId="0" borderId="50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4" fontId="0" fillId="4" borderId="25" xfId="42" applyNumberFormat="1" applyFont="1" applyFill="1" applyBorder="1" applyAlignment="1" applyProtection="1">
      <alignment horizontal="right" vertical="center"/>
      <protection/>
    </xf>
    <xf numFmtId="0" fontId="0" fillId="4" borderId="25" xfId="0" applyNumberFormat="1" applyFont="1" applyFill="1" applyBorder="1" applyAlignment="1">
      <alignment vertical="center" wrapText="1"/>
    </xf>
    <xf numFmtId="43" fontId="0" fillId="4" borderId="25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vertical="center" wrapText="1"/>
    </xf>
    <xf numFmtId="0" fontId="0" fillId="4" borderId="24" xfId="0" applyNumberFormat="1" applyFont="1" applyFill="1" applyBorder="1" applyAlignment="1">
      <alignment vertical="center" wrapText="1"/>
    </xf>
    <xf numFmtId="4" fontId="0" fillId="0" borderId="52" xfId="42" applyNumberFormat="1" applyFont="1" applyFill="1" applyBorder="1" applyAlignment="1" applyProtection="1">
      <alignment horizontal="right" vertical="center"/>
      <protection/>
    </xf>
    <xf numFmtId="4" fontId="0" fillId="4" borderId="52" xfId="42" applyNumberFormat="1" applyFont="1" applyFill="1" applyBorder="1" applyAlignment="1" applyProtection="1">
      <alignment horizontal="right" vertical="center"/>
      <protection/>
    </xf>
    <xf numFmtId="0" fontId="0" fillId="7" borderId="25" xfId="0" applyFill="1" applyBorder="1" applyAlignment="1">
      <alignment horizontal="right" vertical="center"/>
    </xf>
    <xf numFmtId="0" fontId="1" fillId="7" borderId="25" xfId="0" applyFont="1" applyFill="1" applyBorder="1" applyAlignment="1">
      <alignment horizontal="center" vertical="center"/>
    </xf>
    <xf numFmtId="0" fontId="5" fillId="7" borderId="25" xfId="0" applyNumberFormat="1" applyFont="1" applyFill="1" applyBorder="1" applyAlignment="1">
      <alignment vertical="center" wrapText="1"/>
    </xf>
    <xf numFmtId="4" fontId="0" fillId="7" borderId="25" xfId="42" applyNumberFormat="1" applyFont="1" applyFill="1" applyBorder="1" applyAlignment="1" applyProtection="1">
      <alignment horizontal="right" vertical="center"/>
      <protection/>
    </xf>
    <xf numFmtId="4" fontId="0" fillId="7" borderId="52" xfId="42" applyNumberFormat="1" applyFont="1" applyFill="1" applyBorder="1" applyAlignment="1" applyProtection="1">
      <alignment horizontal="right" vertical="center"/>
      <protection/>
    </xf>
    <xf numFmtId="0" fontId="0" fillId="7" borderId="24" xfId="0" applyNumberFormat="1" applyFont="1" applyFill="1" applyBorder="1" applyAlignment="1">
      <alignment vertical="center" wrapText="1"/>
    </xf>
    <xf numFmtId="0" fontId="0" fillId="7" borderId="25" xfId="0" applyNumberFormat="1" applyFont="1" applyFill="1" applyBorder="1" applyAlignment="1">
      <alignment vertical="center" wrapText="1"/>
    </xf>
    <xf numFmtId="0" fontId="0" fillId="7" borderId="25" xfId="51" applyNumberFormat="1" applyFont="1" applyFill="1" applyBorder="1" applyAlignment="1">
      <alignment horizontal="center" wrapText="1"/>
      <protection/>
    </xf>
    <xf numFmtId="0" fontId="0" fillId="7" borderId="24" xfId="0" applyNumberFormat="1" applyFill="1" applyBorder="1" applyAlignment="1">
      <alignment vertical="center" wrapText="1"/>
    </xf>
    <xf numFmtId="43" fontId="0" fillId="7" borderId="25" xfId="0" applyNumberFormat="1" applyFont="1" applyFill="1" applyBorder="1" applyAlignment="1">
      <alignment wrapText="1"/>
    </xf>
    <xf numFmtId="4" fontId="0" fillId="7" borderId="22" xfId="42" applyNumberFormat="1" applyFont="1" applyFill="1" applyBorder="1" applyAlignment="1">
      <alignment vertical="center"/>
    </xf>
    <xf numFmtId="4" fontId="0" fillId="7" borderId="53" xfId="42" applyNumberFormat="1" applyFont="1" applyFill="1" applyBorder="1" applyAlignment="1">
      <alignment vertical="center"/>
    </xf>
    <xf numFmtId="43" fontId="0" fillId="7" borderId="22" xfId="0" applyNumberFormat="1" applyFont="1" applyFill="1" applyBorder="1" applyAlignment="1">
      <alignment wrapText="1"/>
    </xf>
    <xf numFmtId="0" fontId="1" fillId="4" borderId="54" xfId="0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vertical="center" wrapText="1"/>
    </xf>
    <xf numFmtId="4" fontId="0" fillId="4" borderId="17" xfId="42" applyNumberFormat="1" applyFont="1" applyFill="1" applyBorder="1" applyAlignment="1">
      <alignment vertical="center"/>
    </xf>
    <xf numFmtId="4" fontId="0" fillId="4" borderId="55" xfId="42" applyNumberFormat="1" applyFont="1" applyFill="1" applyBorder="1" applyAlignment="1">
      <alignment vertical="center"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  <xf numFmtId="43" fontId="0" fillId="4" borderId="58" xfId="0" applyNumberFormat="1" applyFill="1" applyBorder="1" applyAlignment="1">
      <alignment/>
    </xf>
    <xf numFmtId="43" fontId="0" fillId="4" borderId="59" xfId="0" applyNumberFormat="1" applyFill="1" applyBorder="1" applyAlignment="1">
      <alignment/>
    </xf>
    <xf numFmtId="43" fontId="0" fillId="4" borderId="56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NumberFormat="1" applyFill="1" applyBorder="1" applyAlignment="1">
      <alignment/>
    </xf>
    <xf numFmtId="0" fontId="0" fillId="7" borderId="60" xfId="0" applyFill="1" applyBorder="1" applyAlignment="1">
      <alignment/>
    </xf>
    <xf numFmtId="0" fontId="0" fillId="0" borderId="25" xfId="0" applyBorder="1" applyAlignment="1">
      <alignment/>
    </xf>
    <xf numFmtId="4" fontId="0" fillId="0" borderId="25" xfId="42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5" fillId="4" borderId="25" xfId="0" applyNumberFormat="1" applyFont="1" applyFill="1" applyBorder="1" applyAlignment="1">
      <alignment vertical="center" wrapText="1"/>
    </xf>
    <xf numFmtId="4" fontId="0" fillId="4" borderId="25" xfId="42" applyNumberFormat="1" applyFont="1" applyFill="1" applyBorder="1" applyAlignment="1">
      <alignment vertical="center"/>
    </xf>
    <xf numFmtId="0" fontId="0" fillId="4" borderId="25" xfId="0" applyFill="1" applyBorder="1" applyAlignment="1">
      <alignment/>
    </xf>
    <xf numFmtId="43" fontId="0" fillId="4" borderId="25" xfId="0" applyNumberFormat="1" applyFill="1" applyBorder="1" applyAlignment="1">
      <alignment/>
    </xf>
    <xf numFmtId="0" fontId="0" fillId="0" borderId="25" xfId="0" applyFill="1" applyBorder="1" applyAlignment="1">
      <alignment horizontal="left" vertical="center"/>
    </xf>
    <xf numFmtId="165" fontId="0" fillId="0" borderId="25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wrapText="1"/>
    </xf>
    <xf numFmtId="0" fontId="0" fillId="24" borderId="25" xfId="0" applyFill="1" applyBorder="1" applyAlignment="1">
      <alignment vertical="center"/>
    </xf>
    <xf numFmtId="0" fontId="1" fillId="24" borderId="25" xfId="0" applyFont="1" applyFill="1" applyBorder="1" applyAlignment="1">
      <alignment horizontal="center" vertical="center"/>
    </xf>
    <xf numFmtId="165" fontId="0" fillId="24" borderId="25" xfId="0" applyNumberFormat="1" applyFont="1" applyFill="1" applyBorder="1" applyAlignment="1">
      <alignment vertical="center" wrapText="1"/>
    </xf>
    <xf numFmtId="4" fontId="0" fillId="24" borderId="25" xfId="0" applyNumberFormat="1" applyFont="1" applyFill="1" applyBorder="1" applyAlignment="1">
      <alignment horizontal="right" vertical="center" wrapText="1"/>
    </xf>
    <xf numFmtId="0" fontId="0" fillId="24" borderId="25" xfId="0" applyNumberFormat="1" applyFont="1" applyFill="1" applyBorder="1" applyAlignment="1">
      <alignment vertical="center" wrapText="1"/>
    </xf>
    <xf numFmtId="4" fontId="0" fillId="24" borderId="25" xfId="0" applyNumberFormat="1" applyFont="1" applyFill="1" applyBorder="1" applyAlignment="1">
      <alignment horizontal="right" vertical="center"/>
    </xf>
    <xf numFmtId="4" fontId="0" fillId="24" borderId="25" xfId="0" applyNumberFormat="1" applyFont="1" applyFill="1" applyBorder="1" applyAlignment="1">
      <alignment horizontal="right" wrapText="1"/>
    </xf>
    <xf numFmtId="165" fontId="0" fillId="24" borderId="25" xfId="0" applyNumberFormat="1" applyFill="1" applyBorder="1" applyAlignment="1">
      <alignment horizontal="center" vertical="center" wrapText="1"/>
    </xf>
    <xf numFmtId="4" fontId="0" fillId="7" borderId="25" xfId="0" applyNumberFormat="1" applyFont="1" applyFill="1" applyBorder="1" applyAlignment="1">
      <alignment horizontal="right" vertical="center"/>
    </xf>
    <xf numFmtId="4" fontId="0" fillId="7" borderId="25" xfId="0" applyNumberFormat="1" applyFont="1" applyFill="1" applyBorder="1" applyAlignment="1">
      <alignment horizontal="right" wrapText="1"/>
    </xf>
    <xf numFmtId="0" fontId="1" fillId="25" borderId="25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left" vertical="center" wrapText="1"/>
    </xf>
    <xf numFmtId="165" fontId="1" fillId="25" borderId="25" xfId="0" applyNumberFormat="1" applyFont="1" applyFill="1" applyBorder="1" applyAlignment="1">
      <alignment horizontal="left" vertical="center" wrapText="1"/>
    </xf>
    <xf numFmtId="4" fontId="2" fillId="0" borderId="61" xfId="0" applyNumberFormat="1" applyFont="1" applyBorder="1" applyAlignment="1">
      <alignment vertical="center"/>
    </xf>
    <xf numFmtId="43" fontId="0" fillId="0" borderId="24" xfId="0" applyNumberFormat="1" applyFont="1" applyBorder="1" applyAlignment="1">
      <alignment wrapText="1"/>
    </xf>
    <xf numFmtId="43" fontId="0" fillId="4" borderId="24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24" borderId="24" xfId="0" applyNumberFormat="1" applyFont="1" applyFill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7" borderId="24" xfId="0" applyNumberFormat="1" applyFont="1" applyFill="1" applyBorder="1" applyAlignment="1">
      <alignment horizontal="right" vertical="center" wrapText="1"/>
    </xf>
    <xf numFmtId="4" fontId="0" fillId="4" borderId="24" xfId="42" applyNumberFormat="1" applyFont="1" applyFill="1" applyBorder="1" applyAlignment="1" applyProtection="1">
      <alignment horizontal="right" vertical="center"/>
      <protection/>
    </xf>
    <xf numFmtId="0" fontId="0" fillId="0" borderId="32" xfId="0" applyBorder="1" applyAlignment="1">
      <alignment/>
    </xf>
    <xf numFmtId="0" fontId="0" fillId="4" borderId="59" xfId="0" applyFill="1" applyBorder="1" applyAlignment="1">
      <alignment/>
    </xf>
    <xf numFmtId="43" fontId="0" fillId="0" borderId="26" xfId="0" applyNumberFormat="1" applyFont="1" applyBorder="1" applyAlignment="1">
      <alignment wrapText="1"/>
    </xf>
    <xf numFmtId="0" fontId="0" fillId="4" borderId="26" xfId="0" applyFill="1" applyBorder="1" applyAlignment="1">
      <alignment/>
    </xf>
    <xf numFmtId="165" fontId="0" fillId="0" borderId="26" xfId="0" applyNumberFormat="1" applyFont="1" applyFill="1" applyBorder="1" applyAlignment="1">
      <alignment horizontal="center" vertical="center" wrapText="1"/>
    </xf>
    <xf numFmtId="165" fontId="0" fillId="24" borderId="26" xfId="0" applyNumberFormat="1" applyFont="1" applyFill="1" applyBorder="1" applyAlignment="1">
      <alignment horizontal="center" vertical="center" wrapText="1"/>
    </xf>
    <xf numFmtId="165" fontId="0" fillId="7" borderId="26" xfId="0" applyNumberFormat="1" applyFont="1" applyFill="1" applyBorder="1" applyAlignment="1">
      <alignment horizontal="center" vertical="center" wrapText="1"/>
    </xf>
    <xf numFmtId="165" fontId="0" fillId="7" borderId="26" xfId="0" applyNumberFormat="1" applyFill="1" applyBorder="1" applyAlignment="1">
      <alignment horizontal="center" vertical="center" wrapText="1"/>
    </xf>
    <xf numFmtId="165" fontId="0" fillId="4" borderId="26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3" fontId="0" fillId="4" borderId="26" xfId="0" applyNumberFormat="1" applyFill="1" applyBorder="1" applyAlignment="1">
      <alignment/>
    </xf>
    <xf numFmtId="4" fontId="0" fillId="0" borderId="26" xfId="0" applyNumberFormat="1" applyFont="1" applyFill="1" applyBorder="1" applyAlignment="1">
      <alignment horizontal="right" vertical="center" wrapText="1"/>
    </xf>
    <xf numFmtId="4" fontId="0" fillId="24" borderId="26" xfId="0" applyNumberFormat="1" applyFont="1" applyFill="1" applyBorder="1" applyAlignment="1">
      <alignment horizontal="right" vertical="center" wrapText="1"/>
    </xf>
    <xf numFmtId="4" fontId="0" fillId="7" borderId="26" xfId="0" applyNumberFormat="1" applyFont="1" applyFill="1" applyBorder="1" applyAlignment="1">
      <alignment horizontal="right" vertical="center" wrapText="1"/>
    </xf>
    <xf numFmtId="43" fontId="0" fillId="7" borderId="26" xfId="0" applyNumberFormat="1" applyFont="1" applyFill="1" applyBorder="1" applyAlignment="1">
      <alignment wrapText="1"/>
    </xf>
    <xf numFmtId="4" fontId="0" fillId="4" borderId="26" xfId="42" applyNumberFormat="1" applyFont="1" applyFill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>
      <alignment vertical="center"/>
    </xf>
    <xf numFmtId="0" fontId="1" fillId="7" borderId="62" xfId="0" applyFont="1" applyFill="1" applyBorder="1" applyAlignment="1">
      <alignment horizontal="center" vertical="center"/>
    </xf>
    <xf numFmtId="165" fontId="0" fillId="7" borderId="63" xfId="0" applyNumberFormat="1" applyFont="1" applyFill="1" applyBorder="1" applyAlignment="1">
      <alignment vertical="center" wrapText="1"/>
    </xf>
    <xf numFmtId="0" fontId="0" fillId="7" borderId="64" xfId="0" applyNumberFormat="1" applyFont="1" applyFill="1" applyBorder="1" applyAlignment="1">
      <alignment vertical="center" wrapText="1"/>
    </xf>
    <xf numFmtId="0" fontId="0" fillId="7" borderId="63" xfId="0" applyNumberFormat="1" applyFont="1" applyFill="1" applyBorder="1" applyAlignment="1">
      <alignment vertical="center" wrapText="1"/>
    </xf>
    <xf numFmtId="165" fontId="0" fillId="7" borderId="65" xfId="0" applyNumberFormat="1" applyFont="1" applyFill="1" applyBorder="1" applyAlignment="1">
      <alignment horizontal="center" vertical="center" wrapText="1"/>
    </xf>
    <xf numFmtId="43" fontId="0" fillId="7" borderId="28" xfId="0" applyNumberFormat="1" applyFont="1" applyFill="1" applyBorder="1" applyAlignment="1">
      <alignment wrapText="1"/>
    </xf>
    <xf numFmtId="4" fontId="0" fillId="7" borderId="63" xfId="0" applyNumberFormat="1" applyFont="1" applyFill="1" applyBorder="1" applyAlignment="1">
      <alignment horizontal="right" vertical="center"/>
    </xf>
    <xf numFmtId="43" fontId="0" fillId="7" borderId="29" xfId="0" applyNumberFormat="1" applyFont="1" applyFill="1" applyBorder="1" applyAlignment="1">
      <alignment wrapText="1"/>
    </xf>
    <xf numFmtId="4" fontId="0" fillId="7" borderId="64" xfId="0" applyNumberFormat="1" applyFont="1" applyFill="1" applyBorder="1" applyAlignment="1">
      <alignment horizontal="right" vertical="center" wrapText="1"/>
    </xf>
    <xf numFmtId="4" fontId="0" fillId="7" borderId="66" xfId="0" applyNumberFormat="1" applyFont="1" applyFill="1" applyBorder="1" applyAlignment="1">
      <alignment horizontal="right" wrapText="1"/>
    </xf>
    <xf numFmtId="0" fontId="0" fillId="4" borderId="24" xfId="0" applyFill="1" applyBorder="1" applyAlignment="1">
      <alignment/>
    </xf>
    <xf numFmtId="0" fontId="0" fillId="24" borderId="24" xfId="0" applyNumberFormat="1" applyFont="1" applyFill="1" applyBorder="1" applyAlignment="1">
      <alignment vertical="center" wrapText="1"/>
    </xf>
    <xf numFmtId="4" fontId="0" fillId="0" borderId="52" xfId="42" applyNumberFormat="1" applyFont="1" applyFill="1" applyBorder="1" applyAlignment="1">
      <alignment vertical="center"/>
    </xf>
    <xf numFmtId="4" fontId="0" fillId="4" borderId="52" xfId="0" applyNumberFormat="1" applyFont="1" applyFill="1" applyBorder="1" applyAlignment="1">
      <alignment vertical="center"/>
    </xf>
    <xf numFmtId="4" fontId="0" fillId="24" borderId="52" xfId="42" applyNumberFormat="1" applyFont="1" applyFill="1" applyBorder="1" applyAlignment="1" applyProtection="1">
      <alignment horizontal="right" vertical="center"/>
      <protection/>
    </xf>
    <xf numFmtId="4" fontId="0" fillId="4" borderId="52" xfId="42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NumberFormat="1" applyFont="1" applyBorder="1" applyAlignment="1">
      <alignment wrapText="1"/>
    </xf>
    <xf numFmtId="0" fontId="0" fillId="4" borderId="26" xfId="0" applyNumberFormat="1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6" xfId="51" applyNumberFormat="1" applyFont="1" applyFill="1" applyBorder="1" applyAlignment="1">
      <alignment horizontal="right" wrapText="1"/>
      <protection/>
    </xf>
    <xf numFmtId="0" fontId="0" fillId="24" borderId="23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6" xfId="51" applyNumberFormat="1" applyFont="1" applyFill="1" applyBorder="1" applyAlignment="1">
      <alignment horizontal="right" wrapText="1"/>
      <protection/>
    </xf>
    <xf numFmtId="0" fontId="0" fillId="7" borderId="26" xfId="0" applyNumberFormat="1" applyFont="1" applyFill="1" applyBorder="1" applyAlignment="1">
      <alignment wrapText="1"/>
    </xf>
    <xf numFmtId="0" fontId="0" fillId="4" borderId="26" xfId="0" applyNumberFormat="1" applyFont="1" applyFill="1" applyBorder="1" applyAlignment="1">
      <alignment wrapText="1"/>
    </xf>
    <xf numFmtId="0" fontId="0" fillId="7" borderId="67" xfId="0" applyFill="1" applyBorder="1" applyAlignment="1">
      <alignment/>
    </xf>
    <xf numFmtId="0" fontId="0" fillId="7" borderId="2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43" fontId="12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center" wrapText="1"/>
    </xf>
    <xf numFmtId="43" fontId="13" fillId="0" borderId="72" xfId="0" applyNumberFormat="1" applyFont="1" applyBorder="1" applyAlignment="1">
      <alignment wrapText="1"/>
    </xf>
    <xf numFmtId="43" fontId="13" fillId="0" borderId="27" xfId="0" applyNumberFormat="1" applyFont="1" applyBorder="1" applyAlignment="1">
      <alignment wrapText="1"/>
    </xf>
    <xf numFmtId="43" fontId="13" fillId="0" borderId="73" xfId="0" applyNumberFormat="1" applyFont="1" applyBorder="1" applyAlignment="1">
      <alignment wrapText="1"/>
    </xf>
    <xf numFmtId="0" fontId="0" fillId="0" borderId="60" xfId="0" applyBorder="1" applyAlignment="1">
      <alignment wrapText="1"/>
    </xf>
    <xf numFmtId="43" fontId="13" fillId="0" borderId="74" xfId="0" applyNumberFormat="1" applyFont="1" applyBorder="1" applyAlignment="1">
      <alignment wrapText="1"/>
    </xf>
    <xf numFmtId="43" fontId="13" fillId="0" borderId="22" xfId="0" applyNumberFormat="1" applyFont="1" applyBorder="1" applyAlignment="1">
      <alignment wrapText="1"/>
    </xf>
    <xf numFmtId="43" fontId="13" fillId="0" borderId="75" xfId="0" applyNumberFormat="1" applyFont="1" applyBorder="1" applyAlignment="1">
      <alignment wrapText="1"/>
    </xf>
    <xf numFmtId="43" fontId="13" fillId="0" borderId="29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K_GN_plan  zamówień publicznych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104775</xdr:rowOff>
    </xdr:from>
    <xdr:to>
      <xdr:col>6</xdr:col>
      <xdr:colOff>0</xdr:colOff>
      <xdr:row>31</xdr:row>
      <xdr:rowOff>219075</xdr:rowOff>
    </xdr:to>
    <xdr:sp>
      <xdr:nvSpPr>
        <xdr:cNvPr id="1" name="Line 2"/>
        <xdr:cNvSpPr>
          <a:spLocks/>
        </xdr:cNvSpPr>
      </xdr:nvSpPr>
      <xdr:spPr>
        <a:xfrm flipH="1">
          <a:off x="8582025" y="2733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31</xdr:row>
      <xdr:rowOff>295275</xdr:rowOff>
    </xdr:to>
    <xdr:sp>
      <xdr:nvSpPr>
        <xdr:cNvPr id="2" name="Line 3"/>
        <xdr:cNvSpPr>
          <a:spLocks/>
        </xdr:cNvSpPr>
      </xdr:nvSpPr>
      <xdr:spPr>
        <a:xfrm>
          <a:off x="8582025" y="2695575"/>
          <a:ext cx="0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112"/>
  <sheetViews>
    <sheetView tabSelected="1" zoomScale="75" zoomScaleNormal="75" zoomScalePageLayoutView="0" workbookViewId="0" topLeftCell="A1">
      <selection activeCell="D25" sqref="D25"/>
    </sheetView>
  </sheetViews>
  <sheetFormatPr defaultColWidth="9.00390625" defaultRowHeight="12.75"/>
  <cols>
    <col min="1" max="1" width="9.375" style="0" customWidth="1"/>
    <col min="2" max="2" width="11.375" style="0" customWidth="1"/>
    <col min="3" max="3" width="7.25390625" style="0" customWidth="1"/>
    <col min="4" max="4" width="45.25390625" style="0" customWidth="1"/>
    <col min="5" max="5" width="18.75390625" style="0" customWidth="1"/>
    <col min="6" max="6" width="20.625" style="0" customWidth="1"/>
    <col min="7" max="7" width="12.375" style="0" customWidth="1"/>
    <col min="8" max="8" width="7.00390625" style="0" customWidth="1"/>
    <col min="9" max="9" width="5.875" style="0" customWidth="1"/>
    <col min="10" max="10" width="16.125" style="0" customWidth="1"/>
    <col min="11" max="11" width="17.25390625" style="0" customWidth="1"/>
    <col min="12" max="12" width="17.875" style="0" customWidth="1"/>
    <col min="13" max="13" width="17.125" style="0" customWidth="1"/>
    <col min="14" max="14" width="17.00390625" style="0" customWidth="1"/>
    <col min="15" max="15" width="15.00390625" style="0" customWidth="1"/>
    <col min="16" max="16" width="16.875" style="0" customWidth="1"/>
    <col min="17" max="17" width="14.625" style="57" customWidth="1"/>
    <col min="18" max="18" width="12.375" style="0" customWidth="1"/>
  </cols>
  <sheetData>
    <row r="8" ht="15" customHeight="1">
      <c r="N8" t="s">
        <v>36</v>
      </c>
    </row>
    <row r="9" spans="3:7" ht="20.25" customHeight="1">
      <c r="C9" s="5"/>
      <c r="D9" s="5"/>
      <c r="E9" s="5"/>
      <c r="G9" s="5" t="s">
        <v>37</v>
      </c>
    </row>
    <row r="10" spans="3:7" ht="18" customHeight="1">
      <c r="C10" s="5"/>
      <c r="D10" s="5"/>
      <c r="E10" s="5"/>
      <c r="G10" s="5" t="s">
        <v>61</v>
      </c>
    </row>
    <row r="11" spans="1:6" ht="18">
      <c r="A11" s="20" t="s">
        <v>38</v>
      </c>
      <c r="C11" s="6"/>
      <c r="D11" s="20"/>
      <c r="E11" s="20"/>
      <c r="F11" s="5"/>
    </row>
    <row r="12" spans="3:6" ht="23.25" customHeight="1" thickBot="1">
      <c r="C12" s="3"/>
      <c r="D12" s="3"/>
      <c r="E12" s="3"/>
      <c r="F12" s="3"/>
    </row>
    <row r="13" spans="1:17" ht="23.25" customHeight="1" thickBot="1">
      <c r="A13" s="220" t="s">
        <v>99</v>
      </c>
      <c r="B13" s="221"/>
      <c r="C13" s="221"/>
      <c r="D13" s="221"/>
      <c r="E13" s="221"/>
      <c r="F13" s="222"/>
      <c r="G13" s="216" t="s">
        <v>98</v>
      </c>
      <c r="H13" s="217"/>
      <c r="I13" s="217"/>
      <c r="J13" s="217"/>
      <c r="K13" s="217"/>
      <c r="L13" s="217"/>
      <c r="M13" s="217"/>
      <c r="N13" s="39"/>
      <c r="O13" s="39"/>
      <c r="P13" s="39"/>
      <c r="Q13" s="83"/>
    </row>
    <row r="14" spans="1:18" ht="99.75" customHeight="1" thickBot="1" thickTop="1">
      <c r="A14" s="84" t="s">
        <v>34</v>
      </c>
      <c r="B14" s="68" t="s">
        <v>35</v>
      </c>
      <c r="C14" s="69" t="s">
        <v>0</v>
      </c>
      <c r="D14" s="68" t="s">
        <v>1</v>
      </c>
      <c r="E14" s="70" t="s">
        <v>93</v>
      </c>
      <c r="F14" s="70" t="s">
        <v>94</v>
      </c>
      <c r="G14" s="9" t="s">
        <v>17</v>
      </c>
      <c r="H14" s="15" t="s">
        <v>18</v>
      </c>
      <c r="I14" s="15" t="s">
        <v>14</v>
      </c>
      <c r="J14" s="64" t="s">
        <v>95</v>
      </c>
      <c r="K14" s="65" t="s">
        <v>96</v>
      </c>
      <c r="L14" s="66" t="s">
        <v>97</v>
      </c>
      <c r="M14" s="67" t="s">
        <v>100</v>
      </c>
      <c r="N14" s="7" t="s">
        <v>15</v>
      </c>
      <c r="O14" s="7" t="s">
        <v>16</v>
      </c>
      <c r="P14" s="15" t="s">
        <v>19</v>
      </c>
      <c r="Q14" s="58" t="s">
        <v>20</v>
      </c>
      <c r="R14" s="78"/>
    </row>
    <row r="15" spans="1:18" s="12" customFormat="1" ht="21.75" customHeight="1" thickBot="1" thickTop="1">
      <c r="A15" s="85" t="s">
        <v>28</v>
      </c>
      <c r="B15" s="72" t="s">
        <v>29</v>
      </c>
      <c r="C15" s="72" t="s">
        <v>30</v>
      </c>
      <c r="D15" s="72" t="s">
        <v>31</v>
      </c>
      <c r="E15" s="80" t="s">
        <v>32</v>
      </c>
      <c r="F15" s="81" t="s">
        <v>33</v>
      </c>
      <c r="G15" s="74">
        <v>7</v>
      </c>
      <c r="H15" s="75">
        <v>8</v>
      </c>
      <c r="I15" s="75">
        <v>9</v>
      </c>
      <c r="J15" s="76">
        <v>10</v>
      </c>
      <c r="K15" s="73">
        <v>11</v>
      </c>
      <c r="L15" s="59">
        <v>12</v>
      </c>
      <c r="M15" s="77">
        <v>13</v>
      </c>
      <c r="N15" s="73">
        <v>14</v>
      </c>
      <c r="O15" s="73">
        <v>15</v>
      </c>
      <c r="P15" s="75">
        <v>16</v>
      </c>
      <c r="Q15" s="59">
        <v>17</v>
      </c>
      <c r="R15" s="11"/>
    </row>
    <row r="16" spans="1:17" ht="24" customHeight="1" thickBot="1" thickTop="1">
      <c r="A16" s="86">
        <v>750</v>
      </c>
      <c r="B16" s="13">
        <v>75023</v>
      </c>
      <c r="C16" s="218" t="s">
        <v>2</v>
      </c>
      <c r="D16" s="219"/>
      <c r="E16" s="21">
        <f>SUM(E17,E19,E28,E33,E35)</f>
        <v>363500</v>
      </c>
      <c r="F16" s="21">
        <f>SUM(F17,F19,F28,F33,F35)</f>
        <v>338500</v>
      </c>
      <c r="G16" s="10"/>
      <c r="H16" s="16"/>
      <c r="I16" s="165"/>
      <c r="J16" s="157">
        <f aca="true" t="shared" si="0" ref="J16:O16">SUM(J17,J19,J28,J33,J35)</f>
        <v>246000</v>
      </c>
      <c r="K16" s="21">
        <f t="shared" si="0"/>
        <v>92500</v>
      </c>
      <c r="L16" s="175">
        <f t="shared" si="0"/>
        <v>1851100</v>
      </c>
      <c r="M16" s="157">
        <f t="shared" si="0"/>
        <v>1943600</v>
      </c>
      <c r="N16" s="21">
        <f t="shared" si="0"/>
        <v>1584009.244484968</v>
      </c>
      <c r="O16" s="21">
        <f t="shared" si="0"/>
        <v>374922.3045480291</v>
      </c>
      <c r="P16" s="16"/>
      <c r="Q16" s="60"/>
    </row>
    <row r="17" spans="1:17" ht="18" customHeight="1" thickTop="1">
      <c r="A17" s="87"/>
      <c r="B17" s="18"/>
      <c r="C17" s="121">
        <v>4170</v>
      </c>
      <c r="D17" s="122" t="s">
        <v>8</v>
      </c>
      <c r="E17" s="123">
        <f>SUM(E18)</f>
        <v>5000</v>
      </c>
      <c r="F17" s="124">
        <f>SUM(F18)</f>
        <v>2000</v>
      </c>
      <c r="G17" s="125"/>
      <c r="H17" s="126"/>
      <c r="I17" s="166"/>
      <c r="J17" s="129">
        <f>J18</f>
        <v>0</v>
      </c>
      <c r="K17" s="127">
        <f>K18</f>
        <v>2000</v>
      </c>
      <c r="L17" s="128">
        <f>L18</f>
        <v>0</v>
      </c>
      <c r="M17" s="129">
        <f>M18</f>
        <v>2000</v>
      </c>
      <c r="N17" s="130"/>
      <c r="O17" s="130"/>
      <c r="P17" s="126"/>
      <c r="Q17" s="131"/>
    </row>
    <row r="18" spans="1:17" ht="31.5" customHeight="1">
      <c r="A18" s="199"/>
      <c r="B18" s="133"/>
      <c r="C18" s="90"/>
      <c r="D18" s="91" t="s">
        <v>64</v>
      </c>
      <c r="E18" s="134">
        <v>5000</v>
      </c>
      <c r="F18" s="195">
        <v>2000</v>
      </c>
      <c r="G18" s="104" t="s">
        <v>65</v>
      </c>
      <c r="H18" s="93">
        <v>12</v>
      </c>
      <c r="I18" s="167" t="s">
        <v>27</v>
      </c>
      <c r="J18" s="158"/>
      <c r="K18" s="82">
        <f>F18-J18</f>
        <v>2000</v>
      </c>
      <c r="L18" s="167"/>
      <c r="M18" s="158">
        <f>SUM(K18:L18)</f>
        <v>2000</v>
      </c>
      <c r="N18" s="82">
        <f>M18/1</f>
        <v>2000</v>
      </c>
      <c r="O18" s="82">
        <f>N18/4.2249</f>
        <v>473.38398541977324</v>
      </c>
      <c r="P18" s="82" t="s">
        <v>89</v>
      </c>
      <c r="Q18" s="200"/>
    </row>
    <row r="19" spans="1:18" ht="18" customHeight="1">
      <c r="A19" s="199"/>
      <c r="B19" s="133"/>
      <c r="C19" s="135">
        <v>4210</v>
      </c>
      <c r="D19" s="136" t="s">
        <v>3</v>
      </c>
      <c r="E19" s="137">
        <f>SUM(E20:E27)</f>
        <v>108500</v>
      </c>
      <c r="F19" s="196">
        <f>SUM(F20:F27)</f>
        <v>59500</v>
      </c>
      <c r="G19" s="193"/>
      <c r="H19" s="138"/>
      <c r="I19" s="168"/>
      <c r="J19" s="159">
        <f aca="true" t="shared" si="1" ref="J19:O19">SUM(J20:J27)</f>
        <v>18000</v>
      </c>
      <c r="K19" s="139">
        <f t="shared" si="1"/>
        <v>41500</v>
      </c>
      <c r="L19" s="176">
        <f t="shared" si="1"/>
        <v>19500</v>
      </c>
      <c r="M19" s="159">
        <f t="shared" si="1"/>
        <v>61000</v>
      </c>
      <c r="N19" s="139">
        <f t="shared" si="1"/>
        <v>51953.92953929539</v>
      </c>
      <c r="O19" s="139">
        <f t="shared" si="1"/>
        <v>12297.07911176487</v>
      </c>
      <c r="P19" s="138"/>
      <c r="Q19" s="201"/>
      <c r="R19" s="8"/>
    </row>
    <row r="20" spans="1:17" ht="12.75">
      <c r="A20" s="202"/>
      <c r="B20" s="140"/>
      <c r="C20" s="90"/>
      <c r="D20" s="141" t="s">
        <v>66</v>
      </c>
      <c r="E20" s="94">
        <v>30000</v>
      </c>
      <c r="F20" s="106">
        <v>24000</v>
      </c>
      <c r="G20" s="104" t="s">
        <v>67</v>
      </c>
      <c r="H20" s="93"/>
      <c r="I20" s="169" t="s">
        <v>21</v>
      </c>
      <c r="J20" s="160"/>
      <c r="K20" s="142">
        <f aca="true" t="shared" si="2" ref="K20:K36">F20-J20</f>
        <v>24000</v>
      </c>
      <c r="L20" s="177"/>
      <c r="M20" s="160">
        <f aca="true" t="shared" si="3" ref="M20:M27">SUM(K20:L20)</f>
        <v>24000</v>
      </c>
      <c r="N20" s="143">
        <f>M20/1.23</f>
        <v>19512.19512195122</v>
      </c>
      <c r="O20" s="82">
        <f aca="true" t="shared" si="4" ref="O20:O27">N20/4.2249</f>
        <v>4618.380345558763</v>
      </c>
      <c r="P20" s="82" t="s">
        <v>89</v>
      </c>
      <c r="Q20" s="203">
        <v>2015</v>
      </c>
    </row>
    <row r="21" spans="1:17" ht="15.75" customHeight="1">
      <c r="A21" s="202"/>
      <c r="B21" s="88"/>
      <c r="C21" s="90"/>
      <c r="D21" s="141" t="s">
        <v>9</v>
      </c>
      <c r="E21" s="94">
        <v>20000</v>
      </c>
      <c r="F21" s="106">
        <v>5000</v>
      </c>
      <c r="G21" s="104" t="s">
        <v>22</v>
      </c>
      <c r="H21" s="93"/>
      <c r="I21" s="169" t="s">
        <v>21</v>
      </c>
      <c r="J21" s="160">
        <v>4000</v>
      </c>
      <c r="K21" s="142">
        <f t="shared" si="2"/>
        <v>1000</v>
      </c>
      <c r="L21" s="177">
        <v>5000</v>
      </c>
      <c r="M21" s="160">
        <f t="shared" si="3"/>
        <v>6000</v>
      </c>
      <c r="N21" s="94">
        <f>M21/1.08</f>
        <v>5555.555555555555</v>
      </c>
      <c r="O21" s="82">
        <f t="shared" si="4"/>
        <v>1314.9555150549256</v>
      </c>
      <c r="P21" s="82" t="s">
        <v>89</v>
      </c>
      <c r="Q21" s="203">
        <v>2015</v>
      </c>
    </row>
    <row r="22" spans="1:17" ht="15.75" customHeight="1">
      <c r="A22" s="202"/>
      <c r="B22" s="88"/>
      <c r="C22" s="90"/>
      <c r="D22" s="141" t="s">
        <v>10</v>
      </c>
      <c r="E22" s="94">
        <v>3000</v>
      </c>
      <c r="F22" s="106">
        <v>1000</v>
      </c>
      <c r="G22" s="104" t="s">
        <v>23</v>
      </c>
      <c r="H22" s="93"/>
      <c r="I22" s="169" t="s">
        <v>21</v>
      </c>
      <c r="J22" s="160"/>
      <c r="K22" s="142">
        <f t="shared" si="2"/>
        <v>1000</v>
      </c>
      <c r="L22" s="177"/>
      <c r="M22" s="160">
        <f t="shared" si="3"/>
        <v>1000</v>
      </c>
      <c r="N22" s="94">
        <f>M22/1</f>
        <v>1000</v>
      </c>
      <c r="O22" s="82">
        <f t="shared" si="4"/>
        <v>236.69199270988662</v>
      </c>
      <c r="P22" s="82" t="s">
        <v>89</v>
      </c>
      <c r="Q22" s="203">
        <v>2015</v>
      </c>
    </row>
    <row r="23" spans="1:17" ht="21" customHeight="1">
      <c r="A23" s="204"/>
      <c r="B23" s="144"/>
      <c r="C23" s="145"/>
      <c r="D23" s="146" t="s">
        <v>11</v>
      </c>
      <c r="E23" s="147">
        <v>25000</v>
      </c>
      <c r="F23" s="197">
        <v>15000</v>
      </c>
      <c r="G23" s="194" t="s">
        <v>68</v>
      </c>
      <c r="H23" s="148"/>
      <c r="I23" s="170" t="s">
        <v>21</v>
      </c>
      <c r="J23" s="161">
        <v>14000</v>
      </c>
      <c r="K23" s="149">
        <f t="shared" si="2"/>
        <v>1000</v>
      </c>
      <c r="L23" s="178">
        <v>14500</v>
      </c>
      <c r="M23" s="161">
        <f t="shared" si="3"/>
        <v>15500</v>
      </c>
      <c r="N23" s="150">
        <f>M23/1.23</f>
        <v>12601.626016260163</v>
      </c>
      <c r="O23" s="117">
        <f t="shared" si="4"/>
        <v>2982.703973173368</v>
      </c>
      <c r="P23" s="151" t="s">
        <v>77</v>
      </c>
      <c r="Q23" s="206">
        <v>2015</v>
      </c>
    </row>
    <row r="24" spans="1:17" ht="21" customHeight="1">
      <c r="A24" s="202"/>
      <c r="B24" s="88"/>
      <c r="C24" s="90"/>
      <c r="D24" s="141" t="s">
        <v>12</v>
      </c>
      <c r="E24" s="94">
        <v>11000</v>
      </c>
      <c r="F24" s="106">
        <v>8000</v>
      </c>
      <c r="G24" s="104" t="s">
        <v>69</v>
      </c>
      <c r="H24" s="93"/>
      <c r="I24" s="169" t="s">
        <v>21</v>
      </c>
      <c r="J24" s="162"/>
      <c r="K24" s="142">
        <f t="shared" si="2"/>
        <v>8000</v>
      </c>
      <c r="L24" s="177"/>
      <c r="M24" s="160">
        <f t="shared" si="3"/>
        <v>8000</v>
      </c>
      <c r="N24" s="94">
        <f>M24/1</f>
        <v>8000</v>
      </c>
      <c r="O24" s="82">
        <f t="shared" si="4"/>
        <v>1893.535941679093</v>
      </c>
      <c r="P24" s="82" t="s">
        <v>89</v>
      </c>
      <c r="Q24" s="203">
        <v>2015</v>
      </c>
    </row>
    <row r="25" spans="1:17" ht="40.5" customHeight="1">
      <c r="A25" s="202"/>
      <c r="B25" s="88"/>
      <c r="C25" s="90"/>
      <c r="D25" s="141" t="s">
        <v>70</v>
      </c>
      <c r="E25" s="94">
        <v>9500</v>
      </c>
      <c r="F25" s="106">
        <v>4000</v>
      </c>
      <c r="G25" s="104" t="s">
        <v>71</v>
      </c>
      <c r="H25" s="93"/>
      <c r="I25" s="169" t="s">
        <v>21</v>
      </c>
      <c r="J25" s="160"/>
      <c r="K25" s="142">
        <f t="shared" si="2"/>
        <v>4000</v>
      </c>
      <c r="L25" s="177"/>
      <c r="M25" s="160">
        <f t="shared" si="3"/>
        <v>4000</v>
      </c>
      <c r="N25" s="143">
        <f>M25/1.23</f>
        <v>3252.032520325203</v>
      </c>
      <c r="O25" s="82">
        <f t="shared" si="4"/>
        <v>769.7300575931273</v>
      </c>
      <c r="P25" s="82" t="s">
        <v>89</v>
      </c>
      <c r="Q25" s="203">
        <v>2015</v>
      </c>
    </row>
    <row r="26" spans="1:17" ht="21" customHeight="1">
      <c r="A26" s="202"/>
      <c r="B26" s="88"/>
      <c r="C26" s="90"/>
      <c r="D26" s="141" t="s">
        <v>13</v>
      </c>
      <c r="E26" s="94">
        <v>3000</v>
      </c>
      <c r="F26" s="106">
        <v>1500</v>
      </c>
      <c r="G26" s="104" t="s">
        <v>24</v>
      </c>
      <c r="H26" s="93"/>
      <c r="I26" s="169" t="s">
        <v>21</v>
      </c>
      <c r="J26" s="160"/>
      <c r="K26" s="142">
        <f t="shared" si="2"/>
        <v>1500</v>
      </c>
      <c r="L26" s="177"/>
      <c r="M26" s="160">
        <f t="shared" si="3"/>
        <v>1500</v>
      </c>
      <c r="N26" s="143">
        <f>M26/1.23</f>
        <v>1219.5121951219512</v>
      </c>
      <c r="O26" s="82">
        <f t="shared" si="4"/>
        <v>288.6487715974227</v>
      </c>
      <c r="P26" s="82" t="s">
        <v>89</v>
      </c>
      <c r="Q26" s="203">
        <v>2015</v>
      </c>
    </row>
    <row r="27" spans="1:17" ht="15.75" customHeight="1">
      <c r="A27" s="202"/>
      <c r="B27" s="88"/>
      <c r="C27" s="90"/>
      <c r="D27" s="141" t="s">
        <v>72</v>
      </c>
      <c r="E27" s="94">
        <v>7000</v>
      </c>
      <c r="F27" s="106">
        <v>1000</v>
      </c>
      <c r="G27" s="104" t="s">
        <v>73</v>
      </c>
      <c r="H27" s="93"/>
      <c r="I27" s="169" t="s">
        <v>21</v>
      </c>
      <c r="J27" s="160"/>
      <c r="K27" s="142">
        <f t="shared" si="2"/>
        <v>1000</v>
      </c>
      <c r="L27" s="177"/>
      <c r="M27" s="160">
        <f t="shared" si="3"/>
        <v>1000</v>
      </c>
      <c r="N27" s="143">
        <f>M27/1.23</f>
        <v>813.0081300813008</v>
      </c>
      <c r="O27" s="82">
        <f t="shared" si="4"/>
        <v>192.43251439828182</v>
      </c>
      <c r="P27" s="82" t="s">
        <v>89</v>
      </c>
      <c r="Q27" s="203">
        <v>2015</v>
      </c>
    </row>
    <row r="28" spans="1:17" ht="18.75" customHeight="1">
      <c r="A28" s="199"/>
      <c r="B28" s="133"/>
      <c r="C28" s="135">
        <v>4260</v>
      </c>
      <c r="D28" s="136" t="s">
        <v>4</v>
      </c>
      <c r="E28" s="137">
        <f>SUM(E29:E32)</f>
        <v>235000</v>
      </c>
      <c r="F28" s="198">
        <f>SUM(F29:F32)</f>
        <v>232000</v>
      </c>
      <c r="G28" s="193"/>
      <c r="H28" s="138"/>
      <c r="I28" s="168"/>
      <c r="J28" s="159">
        <f aca="true" t="shared" si="5" ref="J28:O28">SUM(J29:J32)</f>
        <v>228000</v>
      </c>
      <c r="K28" s="139">
        <f t="shared" si="5"/>
        <v>4000</v>
      </c>
      <c r="L28" s="176">
        <f t="shared" si="5"/>
        <v>331600</v>
      </c>
      <c r="M28" s="159">
        <f t="shared" si="5"/>
        <v>335600</v>
      </c>
      <c r="N28" s="139">
        <f t="shared" si="5"/>
        <v>275957.75397006306</v>
      </c>
      <c r="O28" s="139">
        <f t="shared" si="5"/>
        <v>65316.99069091886</v>
      </c>
      <c r="P28" s="138"/>
      <c r="Q28" s="201"/>
    </row>
    <row r="29" spans="1:17" ht="37.5" customHeight="1">
      <c r="A29" s="202"/>
      <c r="B29" s="89"/>
      <c r="C29" s="90"/>
      <c r="D29" s="91" t="s">
        <v>5</v>
      </c>
      <c r="E29" s="92">
        <v>5000</v>
      </c>
      <c r="F29" s="106">
        <v>4000</v>
      </c>
      <c r="G29" s="104" t="s">
        <v>74</v>
      </c>
      <c r="H29" s="93"/>
      <c r="I29" s="169" t="s">
        <v>21</v>
      </c>
      <c r="J29" s="160"/>
      <c r="K29" s="142">
        <f t="shared" si="2"/>
        <v>4000</v>
      </c>
      <c r="L29" s="177">
        <v>21600</v>
      </c>
      <c r="M29" s="158">
        <f>SUM(K29:L29)</f>
        <v>25600</v>
      </c>
      <c r="N29" s="82">
        <f>M29/1.07</f>
        <v>23925.23364485981</v>
      </c>
      <c r="O29" s="82">
        <f>N29/4.2249</f>
        <v>5662.911227451493</v>
      </c>
      <c r="P29" s="82" t="s">
        <v>89</v>
      </c>
      <c r="Q29" s="203" t="s">
        <v>104</v>
      </c>
    </row>
    <row r="30" spans="1:17" ht="37.5" customHeight="1">
      <c r="A30" s="205"/>
      <c r="B30" s="108"/>
      <c r="C30" s="109"/>
      <c r="D30" s="110" t="s">
        <v>85</v>
      </c>
      <c r="E30" s="111">
        <v>70000</v>
      </c>
      <c r="F30" s="112">
        <v>70000</v>
      </c>
      <c r="G30" s="113" t="s">
        <v>75</v>
      </c>
      <c r="H30" s="114"/>
      <c r="I30" s="171" t="s">
        <v>21</v>
      </c>
      <c r="J30" s="163">
        <v>70000</v>
      </c>
      <c r="K30" s="152">
        <f t="shared" si="2"/>
        <v>0</v>
      </c>
      <c r="L30" s="179">
        <v>70000</v>
      </c>
      <c r="M30" s="163">
        <f>SUM(K30:L30)</f>
        <v>70000</v>
      </c>
      <c r="N30" s="153">
        <f>M30/1.23</f>
        <v>56910.56910569106</v>
      </c>
      <c r="O30" s="117">
        <f>N30/4.2249</f>
        <v>13470.276007879727</v>
      </c>
      <c r="P30" s="115" t="s">
        <v>77</v>
      </c>
      <c r="Q30" s="206" t="s">
        <v>103</v>
      </c>
    </row>
    <row r="31" spans="1:17" ht="38.25">
      <c r="A31" s="205"/>
      <c r="B31" s="108"/>
      <c r="C31" s="109"/>
      <c r="D31" s="110" t="s">
        <v>86</v>
      </c>
      <c r="E31" s="111">
        <v>60000</v>
      </c>
      <c r="F31" s="112">
        <v>60000</v>
      </c>
      <c r="G31" s="116" t="s">
        <v>87</v>
      </c>
      <c r="H31" s="114">
        <v>27</v>
      </c>
      <c r="I31" s="172" t="s">
        <v>27</v>
      </c>
      <c r="J31" s="163">
        <v>60000</v>
      </c>
      <c r="K31" s="152">
        <f t="shared" si="2"/>
        <v>0</v>
      </c>
      <c r="L31" s="180">
        <v>240000</v>
      </c>
      <c r="M31" s="163">
        <f>SUM(K31:L31)</f>
        <v>240000</v>
      </c>
      <c r="N31" s="153">
        <f>M31/1.23</f>
        <v>195121.9512195122</v>
      </c>
      <c r="O31" s="117">
        <f>N31/4.2249</f>
        <v>46183.80345558764</v>
      </c>
      <c r="P31" s="117" t="s">
        <v>88</v>
      </c>
      <c r="Q31" s="207" t="s">
        <v>102</v>
      </c>
    </row>
    <row r="32" spans="1:17" ht="25.5">
      <c r="A32" s="202"/>
      <c r="B32" s="89"/>
      <c r="C32" s="90"/>
      <c r="D32" s="91" t="s">
        <v>6</v>
      </c>
      <c r="E32" s="92">
        <v>100000</v>
      </c>
      <c r="F32" s="106">
        <v>98000</v>
      </c>
      <c r="G32" s="104" t="s">
        <v>76</v>
      </c>
      <c r="H32" s="93"/>
      <c r="I32" s="169" t="s">
        <v>21</v>
      </c>
      <c r="J32" s="160">
        <v>98000</v>
      </c>
      <c r="K32" s="142">
        <f t="shared" si="2"/>
        <v>0</v>
      </c>
      <c r="L32" s="167">
        <v>0</v>
      </c>
      <c r="M32" s="160">
        <f>SUM(K32:L32)</f>
        <v>0</v>
      </c>
      <c r="N32" s="143">
        <f>M32/1.23</f>
        <v>0</v>
      </c>
      <c r="O32" s="82">
        <f>N32/4.2249</f>
        <v>0</v>
      </c>
      <c r="P32" s="82" t="s">
        <v>25</v>
      </c>
      <c r="Q32" s="200" t="s">
        <v>26</v>
      </c>
    </row>
    <row r="33" spans="1:17" ht="18.75" customHeight="1">
      <c r="A33" s="202"/>
      <c r="B33" s="89"/>
      <c r="C33" s="154">
        <v>4270</v>
      </c>
      <c r="D33" s="155" t="s">
        <v>78</v>
      </c>
      <c r="E33" s="101">
        <f>SUM(E34)</f>
        <v>15000</v>
      </c>
      <c r="F33" s="107">
        <f>SUM(F34)</f>
        <v>15000</v>
      </c>
      <c r="G33" s="105"/>
      <c r="H33" s="102"/>
      <c r="I33" s="173"/>
      <c r="J33" s="164">
        <f aca="true" t="shared" si="6" ref="J33:O33">SUM(J34)</f>
        <v>0</v>
      </c>
      <c r="K33" s="101">
        <f t="shared" si="6"/>
        <v>15000</v>
      </c>
      <c r="L33" s="181">
        <f t="shared" si="6"/>
        <v>0</v>
      </c>
      <c r="M33" s="164">
        <f t="shared" si="6"/>
        <v>15000</v>
      </c>
      <c r="N33" s="101">
        <f t="shared" si="6"/>
        <v>12195.121951219513</v>
      </c>
      <c r="O33" s="101">
        <f t="shared" si="6"/>
        <v>2886.4877159742273</v>
      </c>
      <c r="P33" s="103"/>
      <c r="Q33" s="208"/>
    </row>
    <row r="34" spans="1:17" ht="21.75" customHeight="1">
      <c r="A34" s="202"/>
      <c r="B34" s="89"/>
      <c r="C34" s="90"/>
      <c r="D34" s="141" t="s">
        <v>79</v>
      </c>
      <c r="E34" s="92">
        <v>15000</v>
      </c>
      <c r="F34" s="106">
        <v>15000</v>
      </c>
      <c r="G34" s="104" t="s">
        <v>80</v>
      </c>
      <c r="H34" s="93">
        <v>1</v>
      </c>
      <c r="I34" s="169" t="s">
        <v>27</v>
      </c>
      <c r="J34" s="104"/>
      <c r="K34" s="142">
        <f t="shared" si="2"/>
        <v>15000</v>
      </c>
      <c r="L34" s="167"/>
      <c r="M34" s="160">
        <f>SUM(K34:L34)</f>
        <v>15000</v>
      </c>
      <c r="N34" s="143">
        <f>M34/1.23</f>
        <v>12195.121951219513</v>
      </c>
      <c r="O34" s="82">
        <f>N34/4.2249</f>
        <v>2886.4877159742273</v>
      </c>
      <c r="P34" s="82" t="s">
        <v>89</v>
      </c>
      <c r="Q34" s="203">
        <v>2015</v>
      </c>
    </row>
    <row r="35" spans="1:17" ht="18.75" customHeight="1">
      <c r="A35" s="202"/>
      <c r="B35" s="89"/>
      <c r="C35" s="154">
        <v>6050</v>
      </c>
      <c r="D35" s="156" t="s">
        <v>81</v>
      </c>
      <c r="E35" s="101">
        <f>SUM(E36)</f>
        <v>0</v>
      </c>
      <c r="F35" s="107">
        <f>SUM(F36)</f>
        <v>30000</v>
      </c>
      <c r="G35" s="105"/>
      <c r="H35" s="102"/>
      <c r="I35" s="173"/>
      <c r="J35" s="164">
        <f aca="true" t="shared" si="7" ref="J35:O35">SUM(J36)</f>
        <v>0</v>
      </c>
      <c r="K35" s="101">
        <f t="shared" si="7"/>
        <v>30000</v>
      </c>
      <c r="L35" s="181">
        <f t="shared" si="7"/>
        <v>1500000</v>
      </c>
      <c r="M35" s="164">
        <f t="shared" si="7"/>
        <v>1530000</v>
      </c>
      <c r="N35" s="101">
        <f t="shared" si="7"/>
        <v>1243902.4390243902</v>
      </c>
      <c r="O35" s="101">
        <f t="shared" si="7"/>
        <v>294421.74702937115</v>
      </c>
      <c r="P35" s="103"/>
      <c r="Q35" s="208"/>
    </row>
    <row r="36" spans="1:17" s="1" customFormat="1" ht="32.25" customHeight="1" thickBot="1">
      <c r="A36" s="209"/>
      <c r="B36" s="132"/>
      <c r="C36" s="183"/>
      <c r="D36" s="184" t="s">
        <v>82</v>
      </c>
      <c r="E36" s="118">
        <v>0</v>
      </c>
      <c r="F36" s="119">
        <v>30000</v>
      </c>
      <c r="G36" s="185" t="s">
        <v>83</v>
      </c>
      <c r="H36" s="186">
        <v>12</v>
      </c>
      <c r="I36" s="187" t="s">
        <v>84</v>
      </c>
      <c r="J36" s="188"/>
      <c r="K36" s="189">
        <f t="shared" si="2"/>
        <v>30000</v>
      </c>
      <c r="L36" s="190">
        <v>1500000</v>
      </c>
      <c r="M36" s="191">
        <f>SUM(K36:L36)</f>
        <v>1530000</v>
      </c>
      <c r="N36" s="192">
        <f>M36/1.23</f>
        <v>1243902.4390243902</v>
      </c>
      <c r="O36" s="120">
        <f>N36/4.2249</f>
        <v>294421.74702937115</v>
      </c>
      <c r="P36" s="120" t="s">
        <v>90</v>
      </c>
      <c r="Q36" s="210" t="s">
        <v>101</v>
      </c>
    </row>
    <row r="37" spans="1:17" ht="30" customHeight="1" thickBot="1">
      <c r="A37" s="95"/>
      <c r="B37" s="96"/>
      <c r="C37" s="212" t="s">
        <v>7</v>
      </c>
      <c r="D37" s="213"/>
      <c r="E37" s="97">
        <f>SUM(E16)</f>
        <v>363500</v>
      </c>
      <c r="F37" s="97">
        <f>SUM(F16)</f>
        <v>338500</v>
      </c>
      <c r="G37" s="98"/>
      <c r="H37" s="98"/>
      <c r="I37" s="98"/>
      <c r="J37" s="97">
        <f aca="true" t="shared" si="8" ref="J37:O37">SUM(J16)</f>
        <v>246000</v>
      </c>
      <c r="K37" s="97">
        <f t="shared" si="8"/>
        <v>92500</v>
      </c>
      <c r="L37" s="182">
        <f t="shared" si="8"/>
        <v>1851100</v>
      </c>
      <c r="M37" s="174">
        <f t="shared" si="8"/>
        <v>1943600</v>
      </c>
      <c r="N37" s="97">
        <f t="shared" si="8"/>
        <v>1584009.244484968</v>
      </c>
      <c r="O37" s="97">
        <f t="shared" si="8"/>
        <v>374922.3045480291</v>
      </c>
      <c r="P37" s="99"/>
      <c r="Q37" s="100"/>
    </row>
    <row r="38" spans="1:17" ht="40.5" customHeight="1" thickBot="1" thickTop="1">
      <c r="A38" s="40"/>
      <c r="B38" s="41"/>
      <c r="C38" s="42"/>
      <c r="D38" s="42"/>
      <c r="E38" s="42"/>
      <c r="F38" s="42"/>
      <c r="G38" s="14"/>
      <c r="H38" s="19"/>
      <c r="I38" s="79" t="s">
        <v>92</v>
      </c>
      <c r="J38" s="214">
        <f>SUM(J37:K37)</f>
        <v>338500</v>
      </c>
      <c r="K38" s="215"/>
      <c r="L38" s="43"/>
      <c r="M38" s="44"/>
      <c r="N38" s="44"/>
      <c r="O38" s="44"/>
      <c r="P38" s="44"/>
      <c r="Q38" s="61"/>
    </row>
    <row r="39" spans="1:17" s="38" customFormat="1" ht="21" customHeight="1">
      <c r="A39" s="32"/>
      <c r="B39" s="32"/>
      <c r="C39" s="33"/>
      <c r="D39" s="34"/>
      <c r="E39" s="35"/>
      <c r="F39" s="35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6"/>
    </row>
    <row r="40" spans="3:17" s="38" customFormat="1" ht="21" customHeight="1">
      <c r="C40" s="33"/>
      <c r="D40" s="34"/>
      <c r="E40" s="35"/>
      <c r="F40" s="35"/>
      <c r="G40" s="36"/>
      <c r="H40" s="36"/>
      <c r="I40" s="37"/>
      <c r="J40" s="37"/>
      <c r="K40" s="37"/>
      <c r="L40" s="37"/>
      <c r="M40" s="37"/>
      <c r="N40" s="37" t="s">
        <v>63</v>
      </c>
      <c r="O40" s="37"/>
      <c r="P40" s="37"/>
      <c r="Q40" s="36"/>
    </row>
    <row r="41" spans="1:18" ht="18.75" customHeight="1">
      <c r="A41" s="2"/>
      <c r="B41" s="2"/>
      <c r="C41" s="17"/>
      <c r="D41" s="22"/>
      <c r="E41" s="23"/>
      <c r="F41" s="24"/>
      <c r="G41" s="2"/>
      <c r="H41" s="2"/>
      <c r="I41" s="2"/>
      <c r="J41" s="25"/>
      <c r="K41" s="25"/>
      <c r="L41" s="25"/>
      <c r="M41" s="25"/>
      <c r="N41" s="25" t="s">
        <v>62</v>
      </c>
      <c r="O41" s="25"/>
      <c r="P41" s="2"/>
      <c r="Q41" s="62"/>
      <c r="R41" s="2"/>
    </row>
    <row r="42" spans="1:18" ht="12.75">
      <c r="A42" s="2"/>
      <c r="B42" s="2"/>
      <c r="C42" s="17"/>
      <c r="D42" s="26"/>
      <c r="E42" s="23"/>
      <c r="F42" s="24"/>
      <c r="G42" s="27"/>
      <c r="H42" s="27"/>
      <c r="I42" s="26"/>
      <c r="J42" s="26"/>
      <c r="K42" s="26"/>
      <c r="L42" s="26"/>
      <c r="M42" s="26"/>
      <c r="N42" s="26"/>
      <c r="O42" s="26"/>
      <c r="P42" s="26"/>
      <c r="Q42" s="27"/>
      <c r="R42" s="2"/>
    </row>
    <row r="43" spans="1:18" ht="12.75">
      <c r="A43" s="2"/>
      <c r="B43" s="2"/>
      <c r="C43" s="17"/>
      <c r="D43" s="26"/>
      <c r="E43" s="23"/>
      <c r="F43" s="24"/>
      <c r="G43" s="27"/>
      <c r="H43" s="27"/>
      <c r="I43" s="26"/>
      <c r="J43" s="26"/>
      <c r="K43" s="26"/>
      <c r="L43" s="26"/>
      <c r="M43" s="26"/>
      <c r="N43" s="26"/>
      <c r="O43" s="26"/>
      <c r="P43" s="26"/>
      <c r="Q43" s="27"/>
      <c r="R43" s="2"/>
    </row>
    <row r="44" spans="1:18" ht="12.75">
      <c r="A44" s="2"/>
      <c r="B44" s="2"/>
      <c r="C44" s="17"/>
      <c r="D44" s="26"/>
      <c r="E44" s="23"/>
      <c r="F44" s="24"/>
      <c r="G44" s="27"/>
      <c r="H44" s="27"/>
      <c r="I44" s="26"/>
      <c r="J44" s="26"/>
      <c r="K44" s="26"/>
      <c r="L44" s="26"/>
      <c r="M44" s="26"/>
      <c r="N44" s="26"/>
      <c r="O44" s="26"/>
      <c r="P44" s="26"/>
      <c r="Q44" s="27"/>
      <c r="R44" s="2"/>
    </row>
    <row r="45" spans="1:18" ht="12.75">
      <c r="A45" s="2"/>
      <c r="B45" s="2"/>
      <c r="C45" s="17"/>
      <c r="D45" s="26"/>
      <c r="E45" s="23"/>
      <c r="F45" s="24"/>
      <c r="G45" s="27"/>
      <c r="H45" s="27"/>
      <c r="I45" s="26"/>
      <c r="J45" s="26"/>
      <c r="K45" s="26"/>
      <c r="L45" s="26"/>
      <c r="M45" s="26"/>
      <c r="N45" s="26"/>
      <c r="O45" s="26"/>
      <c r="P45" s="26"/>
      <c r="Q45" s="27"/>
      <c r="R45" s="2"/>
    </row>
    <row r="46" spans="1:18" ht="12.75">
      <c r="A46" s="2"/>
      <c r="B46" s="2"/>
      <c r="C46" s="17"/>
      <c r="D46" s="26"/>
      <c r="E46" s="23"/>
      <c r="F46" s="24"/>
      <c r="G46" s="27"/>
      <c r="H46" s="27"/>
      <c r="I46" s="26"/>
      <c r="J46" s="28"/>
      <c r="K46" s="26"/>
      <c r="L46" s="28"/>
      <c r="M46" s="26"/>
      <c r="N46" s="26"/>
      <c r="O46" s="26"/>
      <c r="P46" s="26"/>
      <c r="Q46" s="27"/>
      <c r="R46" s="2"/>
    </row>
    <row r="47" spans="1:18" ht="12.75">
      <c r="A47" s="2"/>
      <c r="B47" s="2"/>
      <c r="C47" s="17"/>
      <c r="D47" s="26"/>
      <c r="E47" s="23"/>
      <c r="F47" s="24"/>
      <c r="G47" s="27"/>
      <c r="H47" s="27"/>
      <c r="I47" s="26"/>
      <c r="J47" s="26"/>
      <c r="K47" s="26"/>
      <c r="L47" s="26"/>
      <c r="M47" s="26"/>
      <c r="N47" s="26"/>
      <c r="O47" s="26"/>
      <c r="P47" s="26"/>
      <c r="Q47" s="27"/>
      <c r="R47" s="2"/>
    </row>
    <row r="48" spans="1:18" ht="12.75">
      <c r="A48" s="2"/>
      <c r="B48" s="2"/>
      <c r="C48" s="17"/>
      <c r="D48" s="26"/>
      <c r="E48" s="23"/>
      <c r="F48" s="24"/>
      <c r="G48" s="27"/>
      <c r="H48" s="27"/>
      <c r="I48" s="26"/>
      <c r="J48" s="26"/>
      <c r="K48" s="26"/>
      <c r="L48" s="26"/>
      <c r="M48" s="26"/>
      <c r="N48" s="26"/>
      <c r="O48" s="26"/>
      <c r="P48" s="26"/>
      <c r="Q48" s="27"/>
      <c r="R48" s="2"/>
    </row>
    <row r="49" spans="1:18" ht="12.75">
      <c r="A49" s="2"/>
      <c r="B49" s="2"/>
      <c r="C49" s="17"/>
      <c r="D49" s="26"/>
      <c r="E49" s="23"/>
      <c r="F49" s="24"/>
      <c r="G49" s="27"/>
      <c r="H49" s="27"/>
      <c r="I49" s="26"/>
      <c r="J49" s="26"/>
      <c r="K49" s="26"/>
      <c r="L49" s="26"/>
      <c r="M49" s="26"/>
      <c r="N49" s="26"/>
      <c r="O49" s="26"/>
      <c r="P49" s="26"/>
      <c r="Q49" s="27"/>
      <c r="R49" s="2"/>
    </row>
    <row r="50" spans="1:18" ht="12.75">
      <c r="A50" s="2"/>
      <c r="B50" s="2"/>
      <c r="C50" s="17"/>
      <c r="D50" s="26"/>
      <c r="E50" s="23"/>
      <c r="F50" s="24"/>
      <c r="G50" s="27"/>
      <c r="H50" s="27"/>
      <c r="I50" s="26"/>
      <c r="J50" s="26"/>
      <c r="K50" s="26"/>
      <c r="L50" s="26"/>
      <c r="M50" s="26"/>
      <c r="N50" s="26"/>
      <c r="O50" s="26"/>
      <c r="P50" s="26"/>
      <c r="Q50" s="27"/>
      <c r="R50" s="2"/>
    </row>
    <row r="51" spans="1:18" ht="12.75">
      <c r="A51" s="2"/>
      <c r="B51" s="2"/>
      <c r="C51" s="17"/>
      <c r="D51" s="26"/>
      <c r="E51" s="23"/>
      <c r="F51" s="24"/>
      <c r="G51" s="27"/>
      <c r="H51" s="27"/>
      <c r="I51" s="26"/>
      <c r="J51" s="26"/>
      <c r="K51" s="26"/>
      <c r="L51" s="26"/>
      <c r="M51" s="26"/>
      <c r="N51" s="26"/>
      <c r="O51" s="26"/>
      <c r="P51" s="26"/>
      <c r="Q51" s="27"/>
      <c r="R51" s="2"/>
    </row>
    <row r="52" spans="1:18" ht="12.75">
      <c r="A52" s="2"/>
      <c r="B52" s="2"/>
      <c r="C52" s="17"/>
      <c r="D52" s="26"/>
      <c r="E52" s="23"/>
      <c r="F52" s="24"/>
      <c r="G52" s="27"/>
      <c r="H52" s="27"/>
      <c r="I52" s="26"/>
      <c r="J52" s="26"/>
      <c r="K52" s="26"/>
      <c r="L52" s="26"/>
      <c r="M52" s="26"/>
      <c r="N52" s="26"/>
      <c r="O52" s="26"/>
      <c r="P52" s="26"/>
      <c r="Q52" s="27"/>
      <c r="R52" s="2"/>
    </row>
    <row r="53" spans="1:18" ht="18.75" customHeight="1">
      <c r="A53" s="2"/>
      <c r="B53" s="2"/>
      <c r="C53" s="17"/>
      <c r="D53" s="22"/>
      <c r="E53" s="23"/>
      <c r="F53" s="24"/>
      <c r="G53" s="2"/>
      <c r="H53" s="2"/>
      <c r="I53" s="2"/>
      <c r="J53" s="25"/>
      <c r="K53" s="25"/>
      <c r="L53" s="25"/>
      <c r="M53" s="25"/>
      <c r="N53" s="25"/>
      <c r="O53" s="25"/>
      <c r="P53" s="2"/>
      <c r="Q53" s="62"/>
      <c r="R53" s="2"/>
    </row>
    <row r="54" spans="1:18" ht="12.75">
      <c r="A54" s="2"/>
      <c r="B54" s="2"/>
      <c r="C54" s="17"/>
      <c r="D54" s="26"/>
      <c r="E54" s="23"/>
      <c r="F54" s="23"/>
      <c r="G54" s="27"/>
      <c r="H54" s="27"/>
      <c r="I54" s="26"/>
      <c r="J54" s="26"/>
      <c r="K54" s="26"/>
      <c r="L54" s="26"/>
      <c r="M54" s="26"/>
      <c r="N54" s="26"/>
      <c r="O54" s="26"/>
      <c r="P54" s="26"/>
      <c r="Q54" s="27"/>
      <c r="R54" s="2"/>
    </row>
    <row r="55" spans="1:18" ht="15.75" customHeight="1">
      <c r="A55" s="2"/>
      <c r="B55" s="2"/>
      <c r="C55" s="17"/>
      <c r="D55" s="26"/>
      <c r="E55" s="23"/>
      <c r="F55" s="23"/>
      <c r="G55" s="27"/>
      <c r="H55" s="27"/>
      <c r="I55" s="26"/>
      <c r="J55" s="26"/>
      <c r="K55" s="26"/>
      <c r="L55" s="26"/>
      <c r="M55" s="26"/>
      <c r="N55" s="26"/>
      <c r="O55" s="26"/>
      <c r="P55" s="26"/>
      <c r="Q55" s="27"/>
      <c r="R55" s="2"/>
    </row>
    <row r="56" spans="1:18" ht="15.75" customHeight="1">
      <c r="A56" s="2"/>
      <c r="B56" s="2"/>
      <c r="C56" s="17"/>
      <c r="D56" s="26"/>
      <c r="E56" s="23"/>
      <c r="F56" s="23"/>
      <c r="G56" s="27"/>
      <c r="H56" s="27"/>
      <c r="I56" s="26"/>
      <c r="J56" s="26"/>
      <c r="K56" s="26"/>
      <c r="L56" s="26"/>
      <c r="M56" s="26"/>
      <c r="N56" s="26"/>
      <c r="O56" s="26"/>
      <c r="P56" s="26"/>
      <c r="Q56" s="27"/>
      <c r="R56" s="2"/>
    </row>
    <row r="57" spans="1:18" ht="12.75">
      <c r="A57" s="2"/>
      <c r="B57" s="2"/>
      <c r="C57" s="17"/>
      <c r="D57" s="26"/>
      <c r="E57" s="23"/>
      <c r="F57" s="23"/>
      <c r="G57" s="27"/>
      <c r="H57" s="27"/>
      <c r="I57" s="26"/>
      <c r="J57" s="26"/>
      <c r="K57" s="26"/>
      <c r="L57" s="26"/>
      <c r="M57" s="26"/>
      <c r="N57" s="26"/>
      <c r="O57" s="26"/>
      <c r="P57" s="26"/>
      <c r="Q57" s="27"/>
      <c r="R57" s="2"/>
    </row>
    <row r="58" spans="1:18" ht="19.5" customHeight="1">
      <c r="A58" s="2"/>
      <c r="B58" s="2"/>
      <c r="C58" s="17"/>
      <c r="D58" s="26"/>
      <c r="E58" s="23"/>
      <c r="F58" s="23"/>
      <c r="G58" s="27"/>
      <c r="H58" s="27"/>
      <c r="I58" s="26"/>
      <c r="J58" s="26"/>
      <c r="K58" s="26"/>
      <c r="L58" s="26"/>
      <c r="M58" s="26"/>
      <c r="N58" s="26"/>
      <c r="O58" s="26"/>
      <c r="P58" s="26"/>
      <c r="Q58" s="27"/>
      <c r="R58" s="2"/>
    </row>
    <row r="59" spans="1:18" ht="15.75" customHeight="1">
      <c r="A59" s="2"/>
      <c r="B59" s="2"/>
      <c r="C59" s="17"/>
      <c r="D59" s="26"/>
      <c r="E59" s="23"/>
      <c r="F59" s="23"/>
      <c r="G59" s="27"/>
      <c r="H59" s="27"/>
      <c r="I59" s="26"/>
      <c r="J59" s="26"/>
      <c r="K59" s="26"/>
      <c r="L59" s="26"/>
      <c r="M59" s="26"/>
      <c r="N59" s="26"/>
      <c r="O59" s="26"/>
      <c r="P59" s="26"/>
      <c r="Q59" s="27"/>
      <c r="R59" s="2"/>
    </row>
    <row r="60" spans="1:18" ht="12.75">
      <c r="A60" s="2"/>
      <c r="B60" s="2"/>
      <c r="C60" s="17"/>
      <c r="D60" s="26"/>
      <c r="E60" s="23"/>
      <c r="F60" s="23"/>
      <c r="G60" s="27"/>
      <c r="H60" s="27"/>
      <c r="I60" s="26"/>
      <c r="J60" s="26"/>
      <c r="K60" s="26"/>
      <c r="L60" s="26"/>
      <c r="M60" s="26"/>
      <c r="N60" s="26"/>
      <c r="O60" s="26"/>
      <c r="P60" s="26"/>
      <c r="Q60" s="27"/>
      <c r="R60" s="2"/>
    </row>
    <row r="61" spans="1:18" ht="15.75" customHeight="1">
      <c r="A61" s="2"/>
      <c r="B61" s="2"/>
      <c r="C61" s="17"/>
      <c r="D61" s="26"/>
      <c r="E61" s="23"/>
      <c r="F61" s="23"/>
      <c r="G61" s="27"/>
      <c r="H61" s="27"/>
      <c r="I61" s="26"/>
      <c r="J61" s="26"/>
      <c r="K61" s="26"/>
      <c r="L61" s="26"/>
      <c r="M61" s="26"/>
      <c r="N61" s="26"/>
      <c r="O61" s="26"/>
      <c r="P61" s="26"/>
      <c r="Q61" s="27"/>
      <c r="R61" s="2"/>
    </row>
    <row r="62" spans="1:18" ht="23.25" customHeight="1">
      <c r="A62" s="2"/>
      <c r="B62" s="2"/>
      <c r="C62" s="17"/>
      <c r="D62" s="26"/>
      <c r="E62" s="23"/>
      <c r="F62" s="23"/>
      <c r="G62" s="27"/>
      <c r="H62" s="27"/>
      <c r="I62" s="26"/>
      <c r="J62" s="26"/>
      <c r="K62" s="26"/>
      <c r="L62" s="26"/>
      <c r="M62" s="26"/>
      <c r="N62" s="26"/>
      <c r="O62" s="26"/>
      <c r="P62" s="26"/>
      <c r="Q62" s="27"/>
      <c r="R62" s="2"/>
    </row>
    <row r="63" spans="1:18" ht="15.75" customHeight="1">
      <c r="A63" s="2"/>
      <c r="B63" s="2"/>
      <c r="C63" s="17"/>
      <c r="D63" s="26"/>
      <c r="E63" s="23"/>
      <c r="F63" s="23"/>
      <c r="G63" s="27"/>
      <c r="H63" s="27"/>
      <c r="I63" s="26"/>
      <c r="J63" s="26"/>
      <c r="K63" s="26"/>
      <c r="L63" s="26"/>
      <c r="M63" s="26"/>
      <c r="N63" s="26"/>
      <c r="O63" s="26"/>
      <c r="P63" s="26"/>
      <c r="Q63" s="27"/>
      <c r="R63" s="2"/>
    </row>
    <row r="64" spans="1:18" ht="12.75">
      <c r="A64" s="2"/>
      <c r="B64" s="2"/>
      <c r="C64" s="17"/>
      <c r="D64" s="26"/>
      <c r="E64" s="23"/>
      <c r="F64" s="23"/>
      <c r="G64" s="27"/>
      <c r="H64" s="27"/>
      <c r="I64" s="26"/>
      <c r="J64" s="26"/>
      <c r="K64" s="26"/>
      <c r="L64" s="26"/>
      <c r="M64" s="26"/>
      <c r="N64" s="26"/>
      <c r="O64" s="26"/>
      <c r="P64" s="26"/>
      <c r="Q64" s="27"/>
      <c r="R64" s="2"/>
    </row>
    <row r="65" spans="1:18" ht="15.75" customHeight="1">
      <c r="A65" s="2"/>
      <c r="B65" s="2"/>
      <c r="C65" s="17"/>
      <c r="D65" s="26"/>
      <c r="E65" s="23"/>
      <c r="F65" s="23"/>
      <c r="G65" s="27"/>
      <c r="H65" s="27"/>
      <c r="I65" s="26"/>
      <c r="J65" s="26"/>
      <c r="K65" s="26"/>
      <c r="L65" s="26"/>
      <c r="M65" s="26"/>
      <c r="N65" s="26"/>
      <c r="O65" s="26"/>
      <c r="P65" s="26"/>
      <c r="Q65" s="27"/>
      <c r="R65" s="2"/>
    </row>
    <row r="66" spans="1:18" ht="12.75">
      <c r="A66" s="2"/>
      <c r="B66" s="2"/>
      <c r="C66" s="17"/>
      <c r="D66" s="26"/>
      <c r="E66" s="23"/>
      <c r="F66" s="23"/>
      <c r="G66" s="27"/>
      <c r="H66" s="27"/>
      <c r="I66" s="26"/>
      <c r="J66" s="26"/>
      <c r="K66" s="26"/>
      <c r="L66" s="26"/>
      <c r="M66" s="26"/>
      <c r="N66" s="26"/>
      <c r="O66" s="26"/>
      <c r="P66" s="26"/>
      <c r="Q66" s="27"/>
      <c r="R66" s="2"/>
    </row>
    <row r="67" spans="1:18" ht="15.75" customHeight="1">
      <c r="A67" s="2"/>
      <c r="B67" s="2"/>
      <c r="C67" s="17"/>
      <c r="D67" s="26"/>
      <c r="E67" s="23"/>
      <c r="F67" s="23"/>
      <c r="G67" s="27"/>
      <c r="H67" s="27"/>
      <c r="I67" s="26"/>
      <c r="J67" s="26"/>
      <c r="K67" s="26"/>
      <c r="L67" s="26"/>
      <c r="M67" s="26"/>
      <c r="N67" s="26"/>
      <c r="O67" s="26"/>
      <c r="P67" s="26"/>
      <c r="Q67" s="27"/>
      <c r="R67" s="2"/>
    </row>
    <row r="68" spans="1:18" ht="15.75" customHeight="1">
      <c r="A68" s="2"/>
      <c r="B68" s="2"/>
      <c r="C68" s="17"/>
      <c r="D68" s="26"/>
      <c r="E68" s="23"/>
      <c r="F68" s="23"/>
      <c r="G68" s="27"/>
      <c r="H68" s="27"/>
      <c r="I68" s="26"/>
      <c r="J68" s="26"/>
      <c r="K68" s="26"/>
      <c r="L68" s="26"/>
      <c r="M68" s="26"/>
      <c r="N68" s="26"/>
      <c r="O68" s="26"/>
      <c r="P68" s="26"/>
      <c r="Q68" s="27"/>
      <c r="R68" s="2"/>
    </row>
    <row r="69" spans="1:18" ht="15.75" customHeight="1">
      <c r="A69" s="2"/>
      <c r="B69" s="2"/>
      <c r="C69" s="17"/>
      <c r="D69" s="26"/>
      <c r="E69" s="23"/>
      <c r="F69" s="23"/>
      <c r="G69" s="27"/>
      <c r="H69" s="27"/>
      <c r="I69" s="26"/>
      <c r="J69" s="26"/>
      <c r="K69" s="26"/>
      <c r="L69" s="26"/>
      <c r="M69" s="26"/>
      <c r="N69" s="26"/>
      <c r="O69" s="26"/>
      <c r="P69" s="26"/>
      <c r="Q69" s="27"/>
      <c r="R69" s="2"/>
    </row>
    <row r="70" spans="1:18" ht="15.75" customHeight="1">
      <c r="A70" s="2"/>
      <c r="B70" s="2"/>
      <c r="C70" s="17"/>
      <c r="D70" s="26"/>
      <c r="E70" s="23"/>
      <c r="F70" s="23"/>
      <c r="G70" s="27"/>
      <c r="H70" s="27"/>
      <c r="I70" s="26"/>
      <c r="J70" s="26"/>
      <c r="K70" s="26"/>
      <c r="L70" s="26"/>
      <c r="M70" s="26"/>
      <c r="N70" s="26"/>
      <c r="O70" s="26"/>
      <c r="P70" s="26"/>
      <c r="Q70" s="27"/>
      <c r="R70" s="2"/>
    </row>
    <row r="71" spans="1:18" ht="15.75" customHeight="1">
      <c r="A71" s="2"/>
      <c r="B71" s="2"/>
      <c r="C71" s="17"/>
      <c r="D71" s="26"/>
      <c r="E71" s="23"/>
      <c r="F71" s="23"/>
      <c r="G71" s="27"/>
      <c r="H71" s="27"/>
      <c r="I71" s="26"/>
      <c r="J71" s="26"/>
      <c r="K71" s="26"/>
      <c r="L71" s="26"/>
      <c r="M71" s="26"/>
      <c r="N71" s="26"/>
      <c r="O71" s="26"/>
      <c r="P71" s="26"/>
      <c r="Q71" s="27"/>
      <c r="R71" s="2"/>
    </row>
    <row r="72" spans="1:18" ht="15.75" customHeight="1">
      <c r="A72" s="2"/>
      <c r="B72" s="2"/>
      <c r="C72" s="17"/>
      <c r="D72" s="26"/>
      <c r="E72" s="23"/>
      <c r="F72" s="23"/>
      <c r="G72" s="27"/>
      <c r="H72" s="27"/>
      <c r="I72" s="26"/>
      <c r="J72" s="26"/>
      <c r="K72" s="26"/>
      <c r="L72" s="26"/>
      <c r="M72" s="26"/>
      <c r="N72" s="26"/>
      <c r="O72" s="26"/>
      <c r="P72" s="26"/>
      <c r="Q72" s="27"/>
      <c r="R72" s="2"/>
    </row>
    <row r="73" spans="1:18" ht="15.75" customHeight="1">
      <c r="A73" s="2"/>
      <c r="B73" s="2"/>
      <c r="C73" s="17"/>
      <c r="D73" s="26"/>
      <c r="E73" s="23"/>
      <c r="F73" s="23"/>
      <c r="G73" s="27"/>
      <c r="H73" s="27"/>
      <c r="I73" s="26"/>
      <c r="J73" s="26"/>
      <c r="K73" s="26"/>
      <c r="L73" s="26"/>
      <c r="M73" s="26"/>
      <c r="N73" s="26"/>
      <c r="O73" s="26"/>
      <c r="P73" s="26"/>
      <c r="Q73" s="27"/>
      <c r="R73" s="2"/>
    </row>
    <row r="74" spans="1:18" ht="15.75" customHeight="1">
      <c r="A74" s="2"/>
      <c r="B74" s="2"/>
      <c r="C74" s="17"/>
      <c r="D74" s="26"/>
      <c r="E74" s="23"/>
      <c r="F74" s="23"/>
      <c r="G74" s="27"/>
      <c r="H74" s="27"/>
      <c r="I74" s="26"/>
      <c r="J74" s="26"/>
      <c r="K74" s="26"/>
      <c r="L74" s="26"/>
      <c r="M74" s="26"/>
      <c r="N74" s="26"/>
      <c r="O74" s="26"/>
      <c r="P74" s="26"/>
      <c r="Q74" s="27"/>
      <c r="R74" s="2"/>
    </row>
    <row r="75" spans="1:18" ht="18.75" customHeight="1">
      <c r="A75" s="2"/>
      <c r="B75" s="2"/>
      <c r="C75" s="17"/>
      <c r="D75" s="22"/>
      <c r="E75" s="23"/>
      <c r="F75" s="24"/>
      <c r="G75" s="2"/>
      <c r="H75" s="2"/>
      <c r="I75" s="2"/>
      <c r="J75" s="25"/>
      <c r="K75" s="25"/>
      <c r="L75" s="25"/>
      <c r="M75" s="25"/>
      <c r="N75" s="25"/>
      <c r="O75" s="25"/>
      <c r="P75" s="2"/>
      <c r="Q75" s="62"/>
      <c r="R75" s="2"/>
    </row>
    <row r="76" spans="1:18" ht="20.25" customHeight="1">
      <c r="A76" s="2"/>
      <c r="B76" s="2"/>
      <c r="C76" s="17"/>
      <c r="D76" s="22"/>
      <c r="E76" s="23"/>
      <c r="F76" s="24"/>
      <c r="G76" s="27"/>
      <c r="H76" s="27"/>
      <c r="I76" s="26"/>
      <c r="J76" s="26"/>
      <c r="K76" s="26"/>
      <c r="L76" s="26"/>
      <c r="M76" s="26"/>
      <c r="N76" s="26"/>
      <c r="O76" s="26"/>
      <c r="P76" s="26"/>
      <c r="Q76" s="27"/>
      <c r="R76" s="2"/>
    </row>
    <row r="77" spans="1:18" s="1" customFormat="1" ht="12.75">
      <c r="A77" s="2"/>
      <c r="B77" s="2"/>
      <c r="C77" s="17"/>
      <c r="D77" s="22"/>
      <c r="E77" s="23"/>
      <c r="F77" s="24"/>
      <c r="G77" s="2"/>
      <c r="H77" s="2"/>
      <c r="I77" s="2"/>
      <c r="J77" s="25"/>
      <c r="K77" s="25"/>
      <c r="L77" s="25"/>
      <c r="M77" s="25"/>
      <c r="N77" s="25"/>
      <c r="O77" s="25"/>
      <c r="P77" s="2"/>
      <c r="Q77" s="62"/>
      <c r="R77" s="2"/>
    </row>
    <row r="78" spans="1:18" ht="12.75">
      <c r="A78" s="2"/>
      <c r="B78" s="2"/>
      <c r="C78" s="17"/>
      <c r="D78" s="22"/>
      <c r="E78" s="23"/>
      <c r="F78" s="24"/>
      <c r="G78" s="27"/>
      <c r="H78" s="27"/>
      <c r="I78" s="26"/>
      <c r="J78" s="26"/>
      <c r="K78" s="26"/>
      <c r="L78" s="26"/>
      <c r="M78" s="26"/>
      <c r="N78" s="26"/>
      <c r="O78" s="26"/>
      <c r="P78" s="26"/>
      <c r="Q78" s="27"/>
      <c r="R78" s="2"/>
    </row>
    <row r="79" spans="1:18" s="1" customFormat="1" ht="12.75">
      <c r="A79" s="2"/>
      <c r="B79" s="2"/>
      <c r="C79" s="17"/>
      <c r="D79" s="22"/>
      <c r="E79" s="23"/>
      <c r="F79" s="24"/>
      <c r="G79" s="2"/>
      <c r="H79" s="2"/>
      <c r="I79" s="2"/>
      <c r="J79" s="25"/>
      <c r="K79" s="25"/>
      <c r="L79" s="25"/>
      <c r="M79" s="25"/>
      <c r="N79" s="25"/>
      <c r="O79" s="25"/>
      <c r="P79" s="2"/>
      <c r="Q79" s="62"/>
      <c r="R79" s="2"/>
    </row>
    <row r="80" spans="1:18" ht="12.75">
      <c r="A80" s="2"/>
      <c r="B80" s="2"/>
      <c r="C80" s="17"/>
      <c r="D80" s="22"/>
      <c r="E80" s="23"/>
      <c r="F80" s="24"/>
      <c r="G80" s="27"/>
      <c r="H80" s="27"/>
      <c r="I80" s="26"/>
      <c r="J80" s="26"/>
      <c r="K80" s="26"/>
      <c r="L80" s="26"/>
      <c r="M80" s="26"/>
      <c r="N80" s="26"/>
      <c r="O80" s="26"/>
      <c r="P80" s="26"/>
      <c r="Q80" s="27"/>
      <c r="R80" s="2"/>
    </row>
    <row r="81" spans="1:18" s="1" customFormat="1" ht="21.75" customHeight="1">
      <c r="A81" s="2"/>
      <c r="B81" s="2"/>
      <c r="C81" s="17"/>
      <c r="D81" s="22"/>
      <c r="E81" s="23"/>
      <c r="F81" s="24"/>
      <c r="G81" s="2"/>
      <c r="H81" s="2"/>
      <c r="I81" s="2"/>
      <c r="J81" s="25"/>
      <c r="K81" s="25"/>
      <c r="L81" s="25"/>
      <c r="M81" s="25"/>
      <c r="N81" s="25"/>
      <c r="O81" s="2"/>
      <c r="P81" s="2"/>
      <c r="Q81" s="62"/>
      <c r="R81" s="2"/>
    </row>
    <row r="82" spans="1:18" ht="15.75" customHeight="1">
      <c r="A82" s="2"/>
      <c r="B82" s="2"/>
      <c r="C82" s="17"/>
      <c r="D82" s="22"/>
      <c r="E82" s="23"/>
      <c r="F82" s="24"/>
      <c r="G82" s="27"/>
      <c r="H82" s="27"/>
      <c r="I82" s="26"/>
      <c r="J82" s="26"/>
      <c r="K82" s="26"/>
      <c r="L82" s="26"/>
      <c r="M82" s="26"/>
      <c r="N82" s="26"/>
      <c r="O82" s="26"/>
      <c r="P82" s="26"/>
      <c r="Q82" s="27"/>
      <c r="R82" s="2"/>
    </row>
    <row r="83" spans="1:18" ht="18.75" customHeight="1">
      <c r="A83" s="2"/>
      <c r="B83" s="2"/>
      <c r="C83" s="17"/>
      <c r="D83" s="22"/>
      <c r="E83" s="23"/>
      <c r="F83" s="24"/>
      <c r="G83" s="2"/>
      <c r="H83" s="2"/>
      <c r="I83" s="2"/>
      <c r="J83" s="25"/>
      <c r="K83" s="25"/>
      <c r="L83" s="25"/>
      <c r="M83" s="25"/>
      <c r="N83" s="25"/>
      <c r="O83" s="25"/>
      <c r="P83" s="2"/>
      <c r="Q83" s="62"/>
      <c r="R83" s="2"/>
    </row>
    <row r="84" spans="1:18" ht="21.75" customHeight="1">
      <c r="A84" s="2"/>
      <c r="B84" s="2"/>
      <c r="C84" s="17"/>
      <c r="D84" s="22"/>
      <c r="E84" s="23"/>
      <c r="F84" s="23"/>
      <c r="G84" s="27"/>
      <c r="H84" s="27"/>
      <c r="I84" s="26"/>
      <c r="J84" s="26"/>
      <c r="K84" s="26"/>
      <c r="L84" s="26"/>
      <c r="M84" s="26"/>
      <c r="N84" s="26"/>
      <c r="O84" s="26"/>
      <c r="P84" s="26"/>
      <c r="Q84" s="27"/>
      <c r="R84" s="2"/>
    </row>
    <row r="85" spans="1:18" ht="15.75" customHeight="1">
      <c r="A85" s="2"/>
      <c r="B85" s="2"/>
      <c r="C85" s="17"/>
      <c r="D85" s="22"/>
      <c r="E85" s="23"/>
      <c r="F85" s="23"/>
      <c r="G85" s="27"/>
      <c r="H85" s="27"/>
      <c r="I85" s="26"/>
      <c r="J85" s="26"/>
      <c r="K85" s="26"/>
      <c r="L85" s="26"/>
      <c r="M85" s="26"/>
      <c r="N85" s="26"/>
      <c r="O85" s="26"/>
      <c r="P85" s="26"/>
      <c r="Q85" s="27"/>
      <c r="R85" s="2"/>
    </row>
    <row r="86" spans="1:18" ht="12.75">
      <c r="A86" s="2"/>
      <c r="B86" s="2"/>
      <c r="C86" s="17"/>
      <c r="D86" s="22"/>
      <c r="E86" s="23"/>
      <c r="F86" s="23"/>
      <c r="G86" s="27"/>
      <c r="H86" s="27"/>
      <c r="I86" s="26"/>
      <c r="J86" s="26"/>
      <c r="K86" s="26"/>
      <c r="L86" s="26"/>
      <c r="M86" s="26"/>
      <c r="N86" s="26"/>
      <c r="O86" s="26"/>
      <c r="P86" s="26"/>
      <c r="Q86" s="27"/>
      <c r="R86" s="2"/>
    </row>
    <row r="87" spans="1:18" s="1" customFormat="1" ht="12.75">
      <c r="A87" s="2"/>
      <c r="B87" s="2"/>
      <c r="C87" s="17"/>
      <c r="D87" s="22"/>
      <c r="E87" s="23"/>
      <c r="F87" s="24"/>
      <c r="G87" s="2"/>
      <c r="H87" s="2"/>
      <c r="I87" s="2"/>
      <c r="J87" s="25"/>
      <c r="K87" s="25"/>
      <c r="L87" s="25"/>
      <c r="M87" s="25"/>
      <c r="N87" s="25"/>
      <c r="O87" s="25"/>
      <c r="P87" s="2"/>
      <c r="Q87" s="62"/>
      <c r="R87" s="2"/>
    </row>
    <row r="88" spans="1:18" ht="12.75">
      <c r="A88" s="2"/>
      <c r="B88" s="2"/>
      <c r="C88" s="17"/>
      <c r="D88" s="22"/>
      <c r="E88" s="23"/>
      <c r="F88" s="24"/>
      <c r="G88" s="27"/>
      <c r="H88" s="27"/>
      <c r="I88" s="26"/>
      <c r="J88" s="26"/>
      <c r="K88" s="26"/>
      <c r="L88" s="26"/>
      <c r="M88" s="26"/>
      <c r="N88" s="26"/>
      <c r="O88" s="26"/>
      <c r="P88" s="26"/>
      <c r="Q88" s="27"/>
      <c r="R88" s="2"/>
    </row>
    <row r="89" spans="1:18" s="1" customFormat="1" ht="12.75">
      <c r="A89" s="2"/>
      <c r="B89" s="2"/>
      <c r="C89" s="17"/>
      <c r="D89" s="22"/>
      <c r="E89" s="23"/>
      <c r="F89" s="24"/>
      <c r="G89" s="2"/>
      <c r="H89" s="2"/>
      <c r="I89" s="2"/>
      <c r="J89" s="25"/>
      <c r="K89" s="25"/>
      <c r="L89" s="25"/>
      <c r="M89" s="25"/>
      <c r="N89" s="25"/>
      <c r="O89" s="25"/>
      <c r="P89" s="2"/>
      <c r="Q89" s="62"/>
      <c r="R89" s="2"/>
    </row>
    <row r="90" spans="1:18" ht="15.75" customHeight="1">
      <c r="A90" s="2"/>
      <c r="B90" s="2"/>
      <c r="C90" s="17"/>
      <c r="D90" s="26"/>
      <c r="E90" s="23"/>
      <c r="F90" s="23"/>
      <c r="G90" s="27"/>
      <c r="H90" s="27"/>
      <c r="I90" s="26"/>
      <c r="J90" s="26"/>
      <c r="K90" s="26"/>
      <c r="L90" s="26"/>
      <c r="M90" s="26"/>
      <c r="N90" s="26"/>
      <c r="O90" s="26"/>
      <c r="P90" s="26"/>
      <c r="Q90" s="27"/>
      <c r="R90" s="2"/>
    </row>
    <row r="91" spans="1:18" ht="15.75" customHeight="1">
      <c r="A91" s="2"/>
      <c r="B91" s="2"/>
      <c r="C91" s="17"/>
      <c r="D91" s="26"/>
      <c r="E91" s="23"/>
      <c r="F91" s="23"/>
      <c r="G91" s="27"/>
      <c r="H91" s="27"/>
      <c r="I91" s="26"/>
      <c r="J91" s="26"/>
      <c r="K91" s="26"/>
      <c r="L91" s="26"/>
      <c r="M91" s="26"/>
      <c r="N91" s="26"/>
      <c r="O91" s="26"/>
      <c r="P91" s="26"/>
      <c r="Q91" s="27"/>
      <c r="R91" s="2"/>
    </row>
    <row r="92" spans="1:18" ht="12.75">
      <c r="A92" s="2"/>
      <c r="B92" s="2"/>
      <c r="C92" s="17"/>
      <c r="D92" s="26"/>
      <c r="E92" s="23"/>
      <c r="F92" s="23"/>
      <c r="G92" s="27"/>
      <c r="H92" s="27"/>
      <c r="I92" s="26"/>
      <c r="J92" s="26"/>
      <c r="K92" s="26"/>
      <c r="L92" s="26"/>
      <c r="M92" s="26"/>
      <c r="N92" s="26"/>
      <c r="O92" s="26"/>
      <c r="P92" s="26"/>
      <c r="Q92" s="27"/>
      <c r="R92" s="2"/>
    </row>
    <row r="93" spans="1:18" ht="12.75">
      <c r="A93" s="2"/>
      <c r="B93" s="2"/>
      <c r="C93" s="17"/>
      <c r="D93" s="26"/>
      <c r="E93" s="23"/>
      <c r="F93" s="23"/>
      <c r="G93" s="27"/>
      <c r="H93" s="27"/>
      <c r="I93" s="26"/>
      <c r="J93" s="26"/>
      <c r="K93" s="26"/>
      <c r="L93" s="26"/>
      <c r="M93" s="26"/>
      <c r="N93" s="26"/>
      <c r="O93" s="26"/>
      <c r="P93" s="26"/>
      <c r="Q93" s="27"/>
      <c r="R93" s="2"/>
    </row>
    <row r="94" spans="1:18" ht="12.75">
      <c r="A94" s="2"/>
      <c r="B94" s="2"/>
      <c r="C94" s="17"/>
      <c r="D94" s="26"/>
      <c r="E94" s="23"/>
      <c r="F94" s="23"/>
      <c r="G94" s="27"/>
      <c r="H94" s="27"/>
      <c r="I94" s="26"/>
      <c r="J94" s="26"/>
      <c r="K94" s="26"/>
      <c r="L94" s="26"/>
      <c r="M94" s="26"/>
      <c r="N94" s="26"/>
      <c r="O94" s="26"/>
      <c r="P94" s="26"/>
      <c r="Q94" s="27"/>
      <c r="R94" s="2"/>
    </row>
    <row r="95" spans="1:18" ht="15.75" customHeight="1">
      <c r="A95" s="2"/>
      <c r="B95" s="2"/>
      <c r="C95" s="17"/>
      <c r="D95" s="26"/>
      <c r="E95" s="23"/>
      <c r="F95" s="23"/>
      <c r="G95" s="27"/>
      <c r="H95" s="27"/>
      <c r="I95" s="26"/>
      <c r="J95" s="26"/>
      <c r="K95" s="26"/>
      <c r="L95" s="26"/>
      <c r="M95" s="26"/>
      <c r="N95" s="26"/>
      <c r="O95" s="26"/>
      <c r="P95" s="26"/>
      <c r="Q95" s="27"/>
      <c r="R95" s="2"/>
    </row>
    <row r="96" spans="1:18" ht="15.75" customHeight="1">
      <c r="A96" s="2"/>
      <c r="B96" s="2"/>
      <c r="C96" s="17"/>
      <c r="D96" s="26"/>
      <c r="E96" s="23"/>
      <c r="F96" s="23"/>
      <c r="G96" s="27"/>
      <c r="H96" s="27"/>
      <c r="I96" s="26"/>
      <c r="J96" s="26"/>
      <c r="K96" s="26"/>
      <c r="L96" s="26"/>
      <c r="M96" s="26"/>
      <c r="N96" s="26"/>
      <c r="O96" s="26"/>
      <c r="P96" s="26"/>
      <c r="Q96" s="27"/>
      <c r="R96" s="2"/>
    </row>
    <row r="97" spans="1:18" ht="15.75" customHeight="1">
      <c r="A97" s="2"/>
      <c r="B97" s="2"/>
      <c r="C97" s="17"/>
      <c r="D97" s="26"/>
      <c r="E97" s="23"/>
      <c r="F97" s="23"/>
      <c r="G97" s="27"/>
      <c r="H97" s="27"/>
      <c r="I97" s="26"/>
      <c r="J97" s="26"/>
      <c r="K97" s="26"/>
      <c r="L97" s="26"/>
      <c r="M97" s="26"/>
      <c r="N97" s="26"/>
      <c r="O97" s="26"/>
      <c r="P97" s="26"/>
      <c r="Q97" s="27"/>
      <c r="R97" s="2"/>
    </row>
    <row r="98" spans="1:18" ht="15.75" customHeight="1">
      <c r="A98" s="2"/>
      <c r="B98" s="2"/>
      <c r="C98" s="17"/>
      <c r="D98" s="26"/>
      <c r="E98" s="23"/>
      <c r="F98" s="23"/>
      <c r="G98" s="27"/>
      <c r="H98" s="27"/>
      <c r="I98" s="26"/>
      <c r="J98" s="26"/>
      <c r="K98" s="26"/>
      <c r="L98" s="26"/>
      <c r="M98" s="26"/>
      <c r="N98" s="26"/>
      <c r="O98" s="26"/>
      <c r="P98" s="26"/>
      <c r="Q98" s="27"/>
      <c r="R98" s="2"/>
    </row>
    <row r="99" spans="1:18" ht="24" customHeight="1">
      <c r="A99" s="2"/>
      <c r="B99" s="2"/>
      <c r="C99" s="211"/>
      <c r="D99" s="211"/>
      <c r="E99" s="29"/>
      <c r="F99" s="29"/>
      <c r="G99" s="2"/>
      <c r="H99" s="30"/>
      <c r="I99" s="2"/>
      <c r="J99" s="29"/>
      <c r="K99" s="29"/>
      <c r="L99" s="29"/>
      <c r="M99" s="31"/>
      <c r="N99" s="30"/>
      <c r="O99" s="30"/>
      <c r="P99" s="30"/>
      <c r="Q99" s="63"/>
      <c r="R99" s="2"/>
    </row>
    <row r="100" spans="1:18" s="1" customFormat="1" ht="12.75">
      <c r="A100" s="2"/>
      <c r="B100" s="2"/>
      <c r="C100" s="17"/>
      <c r="D100" s="22"/>
      <c r="E100" s="23"/>
      <c r="F100" s="24"/>
      <c r="G100" s="2"/>
      <c r="H100" s="2"/>
      <c r="I100" s="2"/>
      <c r="J100" s="25"/>
      <c r="K100" s="25"/>
      <c r="L100" s="25"/>
      <c r="M100" s="25"/>
      <c r="N100" s="25"/>
      <c r="O100" s="25"/>
      <c r="P100" s="2"/>
      <c r="Q100" s="62"/>
      <c r="R100" s="2"/>
    </row>
    <row r="101" spans="1:18" ht="18.75" customHeight="1">
      <c r="A101" s="2"/>
      <c r="B101" s="2"/>
      <c r="C101" s="17"/>
      <c r="D101" s="22"/>
      <c r="E101" s="23"/>
      <c r="F101" s="24"/>
      <c r="G101" s="27"/>
      <c r="H101" s="27"/>
      <c r="I101" s="26"/>
      <c r="J101" s="26"/>
      <c r="K101" s="26"/>
      <c r="L101" s="26"/>
      <c r="M101" s="26"/>
      <c r="N101" s="26"/>
      <c r="O101" s="26"/>
      <c r="P101" s="26"/>
      <c r="Q101" s="27"/>
      <c r="R101" s="2"/>
    </row>
    <row r="102" spans="1:18" ht="12.75">
      <c r="A102" s="2"/>
      <c r="B102" s="2"/>
      <c r="C102" s="17"/>
      <c r="D102" s="22"/>
      <c r="E102" s="23"/>
      <c r="F102" s="24"/>
      <c r="G102" s="2"/>
      <c r="H102" s="2"/>
      <c r="I102" s="2"/>
      <c r="J102" s="25"/>
      <c r="K102" s="25"/>
      <c r="L102" s="25"/>
      <c r="M102" s="25"/>
      <c r="N102" s="25"/>
      <c r="O102" s="25"/>
      <c r="P102" s="2"/>
      <c r="Q102" s="62"/>
      <c r="R102" s="2"/>
    </row>
    <row r="103" spans="1:18" ht="12.75">
      <c r="A103" s="2"/>
      <c r="B103" s="2"/>
      <c r="C103" s="17"/>
      <c r="D103" s="22"/>
      <c r="E103" s="23"/>
      <c r="F103" s="24"/>
      <c r="G103" s="27"/>
      <c r="H103" s="27"/>
      <c r="I103" s="26"/>
      <c r="J103" s="26"/>
      <c r="K103" s="26"/>
      <c r="L103" s="26"/>
      <c r="M103" s="26"/>
      <c r="N103" s="26"/>
      <c r="O103" s="26"/>
      <c r="P103" s="26"/>
      <c r="Q103" s="27"/>
      <c r="R103" s="2"/>
    </row>
    <row r="104" spans="1:18" ht="16.5" customHeight="1">
      <c r="A104" s="2"/>
      <c r="B104" s="2"/>
      <c r="C104" s="17"/>
      <c r="D104" s="22"/>
      <c r="E104" s="23"/>
      <c r="F104" s="24"/>
      <c r="G104" s="27"/>
      <c r="H104" s="27"/>
      <c r="I104" s="26"/>
      <c r="J104" s="26"/>
      <c r="K104" s="26"/>
      <c r="L104" s="26"/>
      <c r="M104" s="26"/>
      <c r="N104" s="26"/>
      <c r="O104" s="26"/>
      <c r="P104" s="26"/>
      <c r="Q104" s="27"/>
      <c r="R104" s="2"/>
    </row>
    <row r="105" spans="1:18" ht="16.5" customHeight="1">
      <c r="A105" s="2"/>
      <c r="B105" s="2"/>
      <c r="C105" s="17"/>
      <c r="D105" s="22"/>
      <c r="E105" s="23"/>
      <c r="F105" s="24"/>
      <c r="G105" s="27"/>
      <c r="H105" s="27"/>
      <c r="I105" s="26"/>
      <c r="J105" s="26"/>
      <c r="K105" s="26"/>
      <c r="L105" s="26"/>
      <c r="M105" s="26"/>
      <c r="N105" s="26"/>
      <c r="O105" s="26"/>
      <c r="P105" s="26"/>
      <c r="Q105" s="27"/>
      <c r="R105" s="2"/>
    </row>
    <row r="106" spans="1:18" ht="16.5" customHeight="1">
      <c r="A106" s="2"/>
      <c r="B106" s="2"/>
      <c r="C106" s="17"/>
      <c r="D106" s="22"/>
      <c r="E106" s="23"/>
      <c r="F106" s="24"/>
      <c r="G106" s="27"/>
      <c r="H106" s="27"/>
      <c r="I106" s="26"/>
      <c r="J106" s="26"/>
      <c r="K106" s="26"/>
      <c r="L106" s="26"/>
      <c r="M106" s="26"/>
      <c r="N106" s="26"/>
      <c r="O106" s="26"/>
      <c r="P106" s="26"/>
      <c r="Q106" s="27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62"/>
      <c r="R107" s="2"/>
    </row>
    <row r="109" spans="3:6" ht="14.25">
      <c r="C109" s="4"/>
      <c r="D109" s="4"/>
      <c r="E109" s="4"/>
      <c r="F109" s="4"/>
    </row>
    <row r="110" spans="3:6" ht="14.25">
      <c r="C110" s="4"/>
      <c r="D110" s="4"/>
      <c r="E110" s="4"/>
      <c r="F110" s="4"/>
    </row>
    <row r="111" spans="3:6" ht="14.25">
      <c r="C111" s="4"/>
      <c r="D111" s="4"/>
      <c r="E111" s="4"/>
      <c r="F111" s="4"/>
    </row>
    <row r="112" spans="3:6" ht="14.25">
      <c r="C112" s="4"/>
      <c r="D112" s="4"/>
      <c r="E112" s="4"/>
      <c r="F112" s="4"/>
    </row>
  </sheetData>
  <sheetProtection/>
  <mergeCells count="6">
    <mergeCell ref="C99:D99"/>
    <mergeCell ref="C37:D37"/>
    <mergeCell ref="J38:K38"/>
    <mergeCell ref="G13:M13"/>
    <mergeCell ref="C16:D16"/>
    <mergeCell ref="A13:F1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50" r:id="rId2"/>
  <headerFooter alignWithMargins="0">
    <oddHeader>&amp;R&amp;"Arial,Normalny"Załącznik nr 1
do Zarządzenia Nr 85/2015 Burmistrza Miasta Czeladź 
z dnia 1 kwietnia 2015 r.</oddHeader>
    <oddFooter>&amp;R&amp;8&amp;P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9.75390625" style="0" customWidth="1"/>
    <col min="2" max="2" width="6.25390625" style="0" customWidth="1"/>
    <col min="3" max="3" width="39.00390625" style="0" customWidth="1"/>
    <col min="4" max="4" width="11.875" style="0" customWidth="1"/>
    <col min="5" max="5" width="14.375" style="0" customWidth="1"/>
    <col min="6" max="6" width="11.75390625" style="0" customWidth="1"/>
    <col min="7" max="7" width="12.625" style="0" customWidth="1"/>
    <col min="8" max="8" width="12.125" style="0" customWidth="1"/>
    <col min="9" max="9" width="14.25390625" style="0" customWidth="1"/>
  </cols>
  <sheetData>
    <row r="3" spans="1:9" ht="12.75">
      <c r="A3" s="223" t="s">
        <v>39</v>
      </c>
      <c r="B3" s="223"/>
      <c r="C3" s="224"/>
      <c r="D3" s="225"/>
      <c r="E3" s="46"/>
      <c r="F3" s="46"/>
      <c r="G3" s="46"/>
      <c r="H3" s="46"/>
      <c r="I3" s="45" t="s">
        <v>40</v>
      </c>
    </row>
    <row r="4" spans="1:9" ht="12.75">
      <c r="A4" s="226" t="s">
        <v>41</v>
      </c>
      <c r="B4" s="226"/>
      <c r="C4" s="225"/>
      <c r="D4" s="225"/>
      <c r="E4" s="225"/>
      <c r="F4" s="225"/>
      <c r="G4" s="225"/>
      <c r="H4" s="225"/>
      <c r="I4" s="225"/>
    </row>
    <row r="5" spans="1:9" ht="12.75">
      <c r="A5" s="226" t="s">
        <v>91</v>
      </c>
      <c r="B5" s="226"/>
      <c r="C5" s="225"/>
      <c r="D5" s="225"/>
      <c r="E5" s="225"/>
      <c r="F5" s="225"/>
      <c r="G5" s="225"/>
      <c r="H5" s="225"/>
      <c r="I5" s="225"/>
    </row>
    <row r="6" spans="1:9" ht="13.5" thickBot="1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227" t="s">
        <v>42</v>
      </c>
      <c r="B7" s="229" t="s">
        <v>43</v>
      </c>
      <c r="C7" s="231" t="s">
        <v>44</v>
      </c>
      <c r="D7" s="231" t="s">
        <v>45</v>
      </c>
      <c r="E7" s="231" t="s">
        <v>46</v>
      </c>
      <c r="F7" s="231"/>
      <c r="G7" s="231" t="s">
        <v>47</v>
      </c>
      <c r="H7" s="231"/>
      <c r="I7" s="233" t="s">
        <v>48</v>
      </c>
    </row>
    <row r="8" spans="1:9" ht="23.25" thickBot="1">
      <c r="A8" s="228"/>
      <c r="B8" s="230"/>
      <c r="C8" s="232"/>
      <c r="D8" s="232"/>
      <c r="E8" s="47" t="s">
        <v>49</v>
      </c>
      <c r="F8" s="47" t="s">
        <v>50</v>
      </c>
      <c r="G8" s="47" t="s">
        <v>51</v>
      </c>
      <c r="H8" s="47" t="s">
        <v>52</v>
      </c>
      <c r="I8" s="234"/>
    </row>
    <row r="9" spans="1:9" ht="12" customHeight="1">
      <c r="A9" s="48"/>
      <c r="B9" s="49"/>
      <c r="C9" s="50" t="s">
        <v>53</v>
      </c>
      <c r="D9" s="51"/>
      <c r="E9" s="51"/>
      <c r="F9" s="51"/>
      <c r="G9" s="51"/>
      <c r="H9" s="51"/>
      <c r="I9" s="52"/>
    </row>
    <row r="10" spans="1:9" ht="12" customHeight="1">
      <c r="A10" s="48"/>
      <c r="B10" s="49"/>
      <c r="C10" s="51"/>
      <c r="D10" s="51"/>
      <c r="E10" s="51"/>
      <c r="F10" s="51">
        <f>E10/3.839</f>
        <v>0</v>
      </c>
      <c r="G10" s="51"/>
      <c r="H10" s="51"/>
      <c r="I10" s="52"/>
    </row>
    <row r="11" spans="1:9" ht="12" customHeight="1">
      <c r="A11" s="48"/>
      <c r="B11" s="49"/>
      <c r="C11" s="51"/>
      <c r="D11" s="51"/>
      <c r="E11" s="51"/>
      <c r="F11" s="51">
        <f aca="true" t="shared" si="0" ref="F11:F29">E11/3.839</f>
        <v>0</v>
      </c>
      <c r="G11" s="51"/>
      <c r="H11" s="51"/>
      <c r="I11" s="52"/>
    </row>
    <row r="12" spans="1:9" ht="12" customHeight="1">
      <c r="A12" s="48"/>
      <c r="B12" s="49"/>
      <c r="C12" s="51"/>
      <c r="D12" s="51"/>
      <c r="E12" s="51"/>
      <c r="F12" s="51">
        <f t="shared" si="0"/>
        <v>0</v>
      </c>
      <c r="G12" s="51"/>
      <c r="H12" s="51"/>
      <c r="I12" s="52"/>
    </row>
    <row r="13" spans="1:9" ht="12" customHeight="1">
      <c r="A13" s="48"/>
      <c r="B13" s="49"/>
      <c r="C13" s="51"/>
      <c r="D13" s="51"/>
      <c r="E13" s="51"/>
      <c r="F13" s="51">
        <f t="shared" si="0"/>
        <v>0</v>
      </c>
      <c r="G13" s="51"/>
      <c r="H13" s="51"/>
      <c r="I13" s="52"/>
    </row>
    <row r="14" spans="1:9" ht="12" customHeight="1">
      <c r="A14" s="48"/>
      <c r="B14" s="49"/>
      <c r="C14" s="51"/>
      <c r="D14" s="51"/>
      <c r="E14" s="51"/>
      <c r="F14" s="51">
        <f t="shared" si="0"/>
        <v>0</v>
      </c>
      <c r="G14" s="51"/>
      <c r="H14" s="51"/>
      <c r="I14" s="52"/>
    </row>
    <row r="15" spans="1:9" ht="12" customHeight="1">
      <c r="A15" s="48"/>
      <c r="B15" s="49"/>
      <c r="C15" s="50" t="s">
        <v>54</v>
      </c>
      <c r="D15" s="51"/>
      <c r="E15" s="50">
        <f>SUM(E10:E14)</f>
        <v>0</v>
      </c>
      <c r="F15" s="51">
        <f t="shared" si="0"/>
        <v>0</v>
      </c>
      <c r="G15" s="51"/>
      <c r="H15" s="51"/>
      <c r="I15" s="52"/>
    </row>
    <row r="16" spans="1:9" ht="12" customHeight="1">
      <c r="A16" s="48"/>
      <c r="B16" s="49"/>
      <c r="C16" s="50" t="s">
        <v>55</v>
      </c>
      <c r="D16" s="51"/>
      <c r="E16" s="51"/>
      <c r="F16" s="51">
        <f t="shared" si="0"/>
        <v>0</v>
      </c>
      <c r="G16" s="51"/>
      <c r="H16" s="51"/>
      <c r="I16" s="52"/>
    </row>
    <row r="17" spans="1:9" ht="12" customHeight="1">
      <c r="A17" s="48"/>
      <c r="B17" s="49"/>
      <c r="C17" s="51"/>
      <c r="D17" s="51"/>
      <c r="E17" s="51"/>
      <c r="F17" s="51">
        <f t="shared" si="0"/>
        <v>0</v>
      </c>
      <c r="G17" s="51"/>
      <c r="H17" s="51"/>
      <c r="I17" s="52"/>
    </row>
    <row r="18" spans="1:9" ht="12" customHeight="1">
      <c r="A18" s="48"/>
      <c r="B18" s="49"/>
      <c r="C18" s="51"/>
      <c r="D18" s="51"/>
      <c r="E18" s="51"/>
      <c r="F18" s="51">
        <f t="shared" si="0"/>
        <v>0</v>
      </c>
      <c r="G18" s="51"/>
      <c r="H18" s="51"/>
      <c r="I18" s="52"/>
    </row>
    <row r="19" spans="1:9" ht="12" customHeight="1">
      <c r="A19" s="48"/>
      <c r="B19" s="49"/>
      <c r="C19" s="51"/>
      <c r="D19" s="51"/>
      <c r="E19" s="51"/>
      <c r="F19" s="51">
        <f t="shared" si="0"/>
        <v>0</v>
      </c>
      <c r="G19" s="51"/>
      <c r="H19" s="51"/>
      <c r="I19" s="52"/>
    </row>
    <row r="20" spans="1:9" ht="12" customHeight="1">
      <c r="A20" s="48"/>
      <c r="B20" s="49"/>
      <c r="C20" s="51"/>
      <c r="D20" s="51"/>
      <c r="E20" s="51"/>
      <c r="F20" s="51">
        <f t="shared" si="0"/>
        <v>0</v>
      </c>
      <c r="G20" s="51"/>
      <c r="H20" s="51"/>
      <c r="I20" s="52"/>
    </row>
    <row r="21" spans="1:9" ht="12" customHeight="1">
      <c r="A21" s="48"/>
      <c r="B21" s="49"/>
      <c r="C21" s="51"/>
      <c r="D21" s="51"/>
      <c r="E21" s="51"/>
      <c r="F21" s="51">
        <f t="shared" si="0"/>
        <v>0</v>
      </c>
      <c r="G21" s="51"/>
      <c r="H21" s="51"/>
      <c r="I21" s="52"/>
    </row>
    <row r="22" spans="1:9" ht="12" customHeight="1">
      <c r="A22" s="48"/>
      <c r="B22" s="49"/>
      <c r="C22" s="50" t="s">
        <v>56</v>
      </c>
      <c r="D22" s="51"/>
      <c r="E22" s="50">
        <f>SUM(E17:E21)</f>
        <v>0</v>
      </c>
      <c r="F22" s="51">
        <f t="shared" si="0"/>
        <v>0</v>
      </c>
      <c r="G22" s="51"/>
      <c r="H22" s="51"/>
      <c r="I22" s="52"/>
    </row>
    <row r="23" spans="1:9" ht="12" customHeight="1">
      <c r="A23" s="48"/>
      <c r="B23" s="49"/>
      <c r="C23" s="50" t="s">
        <v>57</v>
      </c>
      <c r="D23" s="51"/>
      <c r="E23" s="51"/>
      <c r="F23" s="51">
        <f t="shared" si="0"/>
        <v>0</v>
      </c>
      <c r="G23" s="51"/>
      <c r="H23" s="51"/>
      <c r="I23" s="52"/>
    </row>
    <row r="24" spans="1:9" ht="12" customHeight="1">
      <c r="A24" s="48"/>
      <c r="B24" s="49"/>
      <c r="C24" s="51"/>
      <c r="D24" s="51"/>
      <c r="E24" s="51"/>
      <c r="F24" s="51">
        <f t="shared" si="0"/>
        <v>0</v>
      </c>
      <c r="G24" s="51"/>
      <c r="H24" s="51"/>
      <c r="I24" s="52"/>
    </row>
    <row r="25" spans="1:9" ht="12" customHeight="1">
      <c r="A25" s="48"/>
      <c r="B25" s="49"/>
      <c r="C25" s="51"/>
      <c r="D25" s="51"/>
      <c r="E25" s="51"/>
      <c r="F25" s="51">
        <f t="shared" si="0"/>
        <v>0</v>
      </c>
      <c r="G25" s="51"/>
      <c r="H25" s="51"/>
      <c r="I25" s="52"/>
    </row>
    <row r="26" spans="1:9" ht="12" customHeight="1">
      <c r="A26" s="48"/>
      <c r="B26" s="49"/>
      <c r="C26" s="51"/>
      <c r="D26" s="51"/>
      <c r="E26" s="51"/>
      <c r="F26" s="51">
        <f t="shared" si="0"/>
        <v>0</v>
      </c>
      <c r="G26" s="51"/>
      <c r="H26" s="51"/>
      <c r="I26" s="52"/>
    </row>
    <row r="27" spans="1:9" ht="12" customHeight="1">
      <c r="A27" s="48"/>
      <c r="B27" s="49"/>
      <c r="C27" s="51"/>
      <c r="D27" s="51"/>
      <c r="E27" s="51"/>
      <c r="F27" s="51">
        <f t="shared" si="0"/>
        <v>0</v>
      </c>
      <c r="G27" s="51"/>
      <c r="H27" s="51"/>
      <c r="I27" s="52"/>
    </row>
    <row r="28" spans="1:9" ht="12" customHeight="1">
      <c r="A28" s="48"/>
      <c r="B28" s="49"/>
      <c r="C28" s="51"/>
      <c r="D28" s="51"/>
      <c r="E28" s="51"/>
      <c r="F28" s="51">
        <f t="shared" si="0"/>
        <v>0</v>
      </c>
      <c r="G28" s="51"/>
      <c r="H28" s="51"/>
      <c r="I28" s="52"/>
    </row>
    <row r="29" spans="1:9" ht="12" customHeight="1" thickBot="1">
      <c r="A29" s="53"/>
      <c r="B29" s="54"/>
      <c r="C29" s="47" t="s">
        <v>58</v>
      </c>
      <c r="D29" s="55"/>
      <c r="E29" s="47">
        <f>SUM(E24:E28)</f>
        <v>0</v>
      </c>
      <c r="F29" s="51">
        <f t="shared" si="0"/>
        <v>0</v>
      </c>
      <c r="G29" s="55"/>
      <c r="H29" s="55"/>
      <c r="I29" s="56"/>
    </row>
    <row r="33" spans="3:8" ht="12.75">
      <c r="C33" s="71"/>
      <c r="F33" s="235" t="s">
        <v>59</v>
      </c>
      <c r="G33" s="235"/>
      <c r="H33" s="235"/>
    </row>
    <row r="34" spans="5:8" ht="12.75">
      <c r="E34" s="236" t="s">
        <v>60</v>
      </c>
      <c r="F34" s="236"/>
      <c r="G34" s="236"/>
      <c r="H34" s="236"/>
    </row>
  </sheetData>
  <sheetProtection/>
  <mergeCells count="12">
    <mergeCell ref="F33:H33"/>
    <mergeCell ref="E34:H34"/>
    <mergeCell ref="A3:D3"/>
    <mergeCell ref="A4:I4"/>
    <mergeCell ref="A5:I5"/>
    <mergeCell ref="A7:A8"/>
    <mergeCell ref="B7:B8"/>
    <mergeCell ref="C7:C8"/>
    <mergeCell ref="D7:D8"/>
    <mergeCell ref="E7:F7"/>
    <mergeCell ref="G7:H7"/>
    <mergeCell ref="I7:I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&amp;R&amp;8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mchrzanowska</cp:lastModifiedBy>
  <cp:lastPrinted>2015-04-01T10:50:10Z</cp:lastPrinted>
  <dcterms:created xsi:type="dcterms:W3CDTF">2002-09-11T08:50:35Z</dcterms:created>
  <dcterms:modified xsi:type="dcterms:W3CDTF">2015-04-01T10:50:18Z</dcterms:modified>
  <cp:category/>
  <cp:version/>
  <cp:contentType/>
  <cp:contentStatus/>
</cp:coreProperties>
</file>